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95"/>
  </bookViews>
  <sheets>
    <sheet name="Indicacions d'ús" sheetId="16" r:id="rId1"/>
    <sheet name="Resum executiu" sheetId="18" r:id="rId2"/>
    <sheet name="1-Propòsit" sheetId="14" r:id="rId3"/>
    <sheet name="2-Arquitectura" sheetId="13" r:id="rId4"/>
    <sheet name="3-Codi font" sheetId="12" r:id="rId5"/>
    <sheet name="4-Software de tercers" sheetId="11" r:id="rId6"/>
    <sheet name="5-Criptografia" sheetId="10" r:id="rId7"/>
    <sheet name="6-Autenticació" sheetId="9" r:id="rId8"/>
    <sheet name="7-Emmagatzematge" sheetId="8" r:id="rId9"/>
    <sheet name="8-Recursos de pagament" sheetId="7" r:id="rId10"/>
    <sheet name="9-Comunicacions de Xarxa" sheetId="6" r:id="rId11"/>
    <sheet name="10-Interaccions" sheetId="5" r:id="rId12"/>
    <sheet name="11-Resiliència" sheetId="1" r:id="rId13"/>
    <sheet name="Dades" sheetId="2" r:id="rId14"/>
  </sheets>
  <definedNames>
    <definedName name="AccesDades" localSheetId="1">Dades!#REF!</definedName>
    <definedName name="AccesDades">Dades!#REF!</definedName>
    <definedName name="Access" localSheetId="1">Dades!#REF!</definedName>
    <definedName name="Access">Dades!#REF!</definedName>
    <definedName name="Allotjament" localSheetId="1">Dades!#REF!</definedName>
    <definedName name="Allotjament">Dades!#REF!</definedName>
    <definedName name="Desenvolupament">Dades!#REF!</definedName>
    <definedName name="FreqPegats">Dades!#REF!</definedName>
    <definedName name="LimitNavegador" localSheetId="1">Dades!#REF!</definedName>
    <definedName name="LimitNavegador">Dades!#REF!</definedName>
    <definedName name="Pegats">Dades!#REF!</definedName>
    <definedName name="Soft.Client" localSheetId="1">Dades!#REF!</definedName>
    <definedName name="Soft.Client">Dades!#REF!</definedName>
    <definedName name="Soft.EOS" localSheetId="1">Dades!#REF!</definedName>
    <definedName name="Soft.EOS">Dades!#REF!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8" l="1"/>
  <c r="C12" i="14"/>
  <c r="B12" i="14" s="1"/>
  <c r="C15" i="13"/>
  <c r="C14" i="12"/>
  <c r="C10" i="11"/>
  <c r="C8" i="10"/>
  <c r="C13" i="9"/>
  <c r="C12" i="7"/>
  <c r="C16" i="5"/>
  <c r="C12" i="6" l="1"/>
  <c r="B12" i="6" s="1"/>
  <c r="B8" i="18"/>
  <c r="C8" i="18" s="1"/>
  <c r="C11" i="1"/>
  <c r="B16" i="5"/>
  <c r="B12" i="7"/>
  <c r="B21" i="8"/>
  <c r="B18" i="18" l="1"/>
  <c r="C18" i="18" s="1"/>
  <c r="B11" i="1"/>
  <c r="B13" i="9"/>
  <c r="B13" i="18"/>
  <c r="C13" i="18" s="1"/>
  <c r="B12" i="18"/>
  <c r="C12" i="18" s="1"/>
  <c r="B8" i="10"/>
  <c r="B10" i="11"/>
  <c r="B11" i="18"/>
  <c r="C11" i="18" s="1"/>
  <c r="B10" i="18"/>
  <c r="C10" i="18" s="1"/>
  <c r="B14" i="12"/>
  <c r="B9" i="18"/>
  <c r="C9" i="18" s="1"/>
  <c r="B15" i="13"/>
  <c r="B14" i="18"/>
  <c r="C14" i="18" s="1"/>
  <c r="B15" i="18"/>
  <c r="C15" i="18" s="1"/>
  <c r="B17" i="18"/>
  <c r="C17" i="18" s="1"/>
  <c r="B16" i="18"/>
  <c r="C16" i="18" s="1"/>
  <c r="B19" i="18" l="1"/>
  <c r="C19" i="18" s="1"/>
</calcChain>
</file>

<file path=xl/sharedStrings.xml><?xml version="1.0" encoding="utf-8"?>
<sst xmlns="http://schemas.openxmlformats.org/spreadsheetml/2006/main" count="528" uniqueCount="308">
  <si>
    <t>Indicacions d'ús</t>
  </si>
  <si>
    <t>Fundació TIC Salut Social</t>
  </si>
  <si>
    <t>Autor: Oriol Castaño - Oficina DPD</t>
  </si>
  <si>
    <t>C/de Roc Boronat, 81-95 08005 – Barcelona Tel: +34 93 553 26 42</t>
  </si>
  <si>
    <t>Llicència Creative Commons
Reconeixement-NoComercial-CompartirIgual
CC BY-NC-SA</t>
  </si>
  <si>
    <t xml:space="preserve">Eina creada sobre la base de la Guía de Seguridad de las TIC CCN-STIC 857 del Centro Criptológico Nacional (CCN)
Requisitos de seguridad para Aplicaciones de Cibersalud en el contexto del ENS
https://www.ccn-cert.cni.es/series-ccn-stic/800-guia-esquema-nacional-de-seguridad/5326-ccn-stic-857-requisitos-seguridad-para-aplicaciones-cibersalud/file.html
</t>
  </si>
  <si>
    <t>Risc de seguretat</t>
  </si>
  <si>
    <t>1. Propòsit</t>
  </si>
  <si>
    <t>2. Arquitectura</t>
  </si>
  <si>
    <t>3. Codi font</t>
  </si>
  <si>
    <t>4. Software de tercers</t>
  </si>
  <si>
    <t>5. Criptografia</t>
  </si>
  <si>
    <t>6. Autenticació</t>
  </si>
  <si>
    <t>7. Emmagetzamatge</t>
  </si>
  <si>
    <t>8. Recursos de pagament</t>
  </si>
  <si>
    <t>9. Comunicacions de xarxa</t>
  </si>
  <si>
    <t>10. Interaccions</t>
  </si>
  <si>
    <t>11. Resilència</t>
  </si>
  <si>
    <t>Objectiu (1): Propòsit de l'aplicació</t>
  </si>
  <si>
    <t>Descripció</t>
  </si>
  <si>
    <t>Resposta</t>
  </si>
  <si>
    <t>O.Prop_1</t>
  </si>
  <si>
    <r>
      <t xml:space="preserve">Abans de la instal·lació, el fabricant HA d'informar de la finalitat principal de l'aplicació i del seu </t>
    </r>
    <r>
      <rPr>
        <i/>
        <sz val="11"/>
        <color theme="1"/>
        <rFont val="Calibri"/>
        <family val="2"/>
        <scheme val="minor"/>
      </rPr>
      <t>backend</t>
    </r>
    <r>
      <rPr>
        <sz val="11"/>
        <color theme="1"/>
        <rFont val="Calibri"/>
        <family val="2"/>
        <scheme val="minor"/>
      </rPr>
      <t>, així com l'ús de dades personals i informar a l'usuari en el primer ús</t>
    </r>
  </si>
  <si>
    <t>Sí</t>
  </si>
  <si>
    <t>O.Prop_2</t>
  </si>
  <si>
    <r>
      <t xml:space="preserve">L'aplicació i el seu </t>
    </r>
    <r>
      <rPr>
        <i/>
        <sz val="11"/>
        <color theme="1"/>
        <rFont val="Calibri"/>
        <family val="2"/>
        <scheme val="minor"/>
      </rPr>
      <t>backend</t>
    </r>
    <r>
      <rPr>
        <sz val="11"/>
        <color theme="1"/>
        <rFont val="Calibri"/>
        <family val="2"/>
        <scheme val="minor"/>
      </rPr>
      <t xml:space="preserve"> NO HAN de recopilar ni processar dades que no es corresponguin amb la finalitat principal de l'aplicació</t>
    </r>
  </si>
  <si>
    <t>O.Prop_3</t>
  </si>
  <si>
    <t>L'aplicació i el seu backend HAN d'obtenir el consentiment explícit de l'usuari abans de recollir o processar qualsevol dada personal</t>
  </si>
  <si>
    <t>O.Prop_4</t>
  </si>
  <si>
    <r>
      <t xml:space="preserve">Si l'usuari no ha acceptat expressament l'ús de certes dades, aquestes NO S'HAN d'utilitzar per l'aplicació ni pel </t>
    </r>
    <r>
      <rPr>
        <i/>
        <sz val="11"/>
        <color theme="1"/>
        <rFont val="Calibri"/>
        <family val="2"/>
        <scheme val="minor"/>
      </rPr>
      <t>backend</t>
    </r>
  </si>
  <si>
    <t>O.Prop_5</t>
  </si>
  <si>
    <r>
      <t xml:space="preserve">L'aplicació i el seu </t>
    </r>
    <r>
      <rPr>
        <i/>
        <sz val="11"/>
        <color theme="1"/>
        <rFont val="Calibri"/>
        <family val="2"/>
        <scheme val="minor"/>
      </rPr>
      <t>backend</t>
    </r>
    <r>
      <rPr>
        <sz val="11"/>
        <color theme="1"/>
        <rFont val="Calibri"/>
        <family val="2"/>
        <scheme val="minor"/>
      </rPr>
      <t xml:space="preserve"> HAN de permetre a l'usuari retirar el seu consentiment en qualsevol moment, i HA d'informar sobre en quina forma això podria alterar el comportament de l'aplicació</t>
    </r>
  </si>
  <si>
    <t>O.Prop_6</t>
  </si>
  <si>
    <t>El fabricant HA DE mantenir un registre que mostri quins consentiments de l'usuari s'han obtingut</t>
  </si>
  <si>
    <t>O.Prop_7</t>
  </si>
  <si>
    <r>
      <t xml:space="preserve">Si l'aplicació o el seu </t>
    </r>
    <r>
      <rPr>
        <i/>
        <sz val="11"/>
        <color theme="1"/>
        <rFont val="Calibri"/>
        <family val="2"/>
        <scheme val="minor"/>
      </rPr>
      <t>backend</t>
    </r>
    <r>
      <rPr>
        <sz val="11"/>
        <color theme="1"/>
        <rFont val="Calibri"/>
        <family val="2"/>
        <scheme val="minor"/>
      </rPr>
      <t xml:space="preserve"> utilitzen frameworks o llibreries de tercers, totes les funcionalitats utiltizades d'aquestes fonts HAURIEN de ser necessàries per a la finalitat principal de l'aplicació. S'HAURIEN de deshabilitar de forma segura qualsevol altra funció</t>
    </r>
  </si>
  <si>
    <t>O.Prop_8</t>
  </si>
  <si>
    <t>Les dades sensibles NO HAN de ser compartides amb tercers al menys que sigui necessari per a la finalitat princicpal. S'HA d'informar sobre les conseqüències de qualsevol divulgació de les dades i obtenir el seu consentiment</t>
  </si>
  <si>
    <t>O.Prop_9</t>
  </si>
  <si>
    <t>L'aplicació NO HA de mostrar dades sensibles en la pantalla a no ser que sigiu necessari per a la finalitat de l'aplicació</t>
  </si>
  <si>
    <t>O.Prop_10</t>
  </si>
  <si>
    <t>HA DE quedar reflexat qui accedeix a quines dades en cada moment i quines accions es realitzen sobre elles</t>
  </si>
  <si>
    <t>Objectiu (2): Arquitectura</t>
  </si>
  <si>
    <t>O.Arq_1</t>
  </si>
  <si>
    <r>
      <t xml:space="preserve">La seguretat HA DE ser una part integral del desenvolupament del software i del cicle de vida de l'aplicació i el seu </t>
    </r>
    <r>
      <rPr>
        <i/>
        <sz val="11"/>
        <color theme="1"/>
        <rFont val="Calibri"/>
        <family val="2"/>
        <scheme val="minor"/>
      </rPr>
      <t>backend</t>
    </r>
  </si>
  <si>
    <t>O.Arq_2</t>
  </si>
  <si>
    <r>
      <t xml:space="preserve">Durant la fase de diseny de l'aplicació, s'HA DE tenir en compte que l'aplicació i el seu </t>
    </r>
    <r>
      <rPr>
        <i/>
        <sz val="11"/>
        <color theme="1"/>
        <rFont val="Calibri"/>
        <family val="2"/>
        <scheme val="minor"/>
      </rPr>
      <t>backend</t>
    </r>
    <r>
      <rPr>
        <sz val="11"/>
        <color theme="1"/>
        <rFont val="Calibri"/>
        <family val="2"/>
        <scheme val="minor"/>
      </rPr>
      <t>, tractaran dades sensibles. L'arquitectura de l'aplicació HA DE controlar la recolecció, el processament, l'emmagatzematge i l'eliminació segura de les dades senbiles durant el seu cicle de vida</t>
    </r>
  </si>
  <si>
    <t>O.Arq_3</t>
  </si>
  <si>
    <t>El cicle de vida del material criptogràfic HA d'ajustar-se a una política que inclogui elements tals com la font de números aleatòris, informació sobre la segregació de les funcions de les claus, el període de validesa dels certificats, la integritat mitjançant algormites hahs, etc</t>
  </si>
  <si>
    <t>No</t>
  </si>
  <si>
    <t>O.Arq_4</t>
  </si>
  <si>
    <r>
      <t xml:space="preserve">Si l'aplicació utilitza un </t>
    </r>
    <r>
      <rPr>
        <i/>
        <sz val="11"/>
        <color theme="1"/>
        <rFont val="Calibri"/>
        <family val="2"/>
        <scheme val="minor"/>
      </rPr>
      <t>backend</t>
    </r>
    <r>
      <rPr>
        <sz val="11"/>
        <color theme="1"/>
        <rFont val="Calibri"/>
        <family val="2"/>
        <scheme val="minor"/>
      </rPr>
      <t xml:space="preserve"> en el núvol, el sistema d'informació HA DE ser conforme amb l'ENS o posseïr una certificació de seguretat per a serveis al núvol</t>
    </r>
  </si>
  <si>
    <t>O.Arq_5</t>
  </si>
  <si>
    <t>Les còpies de seguretat controlades pel sistema operatiu NO HAN de contenir dades sensibles que no estiguin xifrades</t>
  </si>
  <si>
    <t>O.Arq_6</t>
  </si>
  <si>
    <r>
      <rPr>
        <sz val="11"/>
        <color theme="1"/>
        <rFont val="Calibri"/>
        <family val="2"/>
        <scheme val="minor"/>
      </rPr>
      <t xml:space="preserve">Les funcions de seguretat HAN d'implementar-se sempre (aplicació, </t>
    </r>
    <r>
      <rPr>
        <i/>
        <sz val="11"/>
        <color theme="1"/>
        <rFont val="Calibri"/>
        <family val="2"/>
        <scheme val="minor"/>
      </rPr>
      <t>backend</t>
    </r>
    <r>
      <rPr>
        <sz val="11"/>
        <color theme="1"/>
        <rFont val="Calibri"/>
        <family val="2"/>
        <scheme val="minor"/>
      </rPr>
      <t>, interfícies externes i en els punts finals de l'API)</t>
    </r>
  </si>
  <si>
    <t>O.Arq_7</t>
  </si>
  <si>
    <t>L'aplicació HA DE protegir l'autenticitat i integritat de l'aplicació i la seva configuració</t>
  </si>
  <si>
    <t>O.Arq_8</t>
  </si>
  <si>
    <r>
      <t xml:space="preserve">Si s'utilitzen </t>
    </r>
    <r>
      <rPr>
        <i/>
        <sz val="11"/>
        <color theme="1"/>
        <rFont val="Calibri"/>
        <family val="2"/>
        <scheme val="minor"/>
      </rPr>
      <t>frameworks</t>
    </r>
    <r>
      <rPr>
        <sz val="11"/>
        <color theme="1"/>
        <rFont val="Calibri"/>
        <family val="2"/>
        <scheme val="minor"/>
      </rPr>
      <t xml:space="preserve"> o llibreries de tercers, el fabricant HA d'informar clarament a l'usuari sobre l'àmbit de l'ús i l'abast dels mecanismes de seguretat utilitzats</t>
    </r>
  </si>
  <si>
    <t>O.Arq_9</t>
  </si>
  <si>
    <t>El codi interpretat que pugui interactuar amb les entrades de l'usuari (WebViews o JavaScript) NO HA de tenir accés a la memòria xifrada o a les dades de l'usuari</t>
  </si>
  <si>
    <t>O.Arq_10</t>
  </si>
  <si>
    <t>El fabricant HA DE proporcionar a l'usuari un mitjà senzill i eficaç per notificar incidents o problemes de seguretat</t>
  </si>
  <si>
    <t>O.Arq_11</t>
  </si>
  <si>
    <r>
      <t xml:space="preserve">El </t>
    </r>
    <r>
      <rPr>
        <i/>
        <sz val="11"/>
        <color theme="1"/>
        <rFont val="Calibri"/>
        <family val="2"/>
        <scheme val="minor"/>
      </rPr>
      <t>backend</t>
    </r>
    <r>
      <rPr>
        <sz val="11"/>
        <color theme="1"/>
        <rFont val="Calibri"/>
        <family val="2"/>
        <scheme val="minor"/>
      </rPr>
      <t xml:space="preserve"> hauria de ser capaç de forçar les actualitzacions relevants per a la seguretat de l'aplicació</t>
    </r>
  </si>
  <si>
    <t>O.Arq_12</t>
  </si>
  <si>
    <t>El fabricant POT proporcionar la aplicació i les actualitzacions a través d'un canal de confiança en la seva pròpia tenda d'aplicacions</t>
  </si>
  <si>
    <t>O.Arq_13</t>
  </si>
  <si>
    <t>Si l'aplicació i les actualitzacions no s'importen des dels mecanismes habituals de la tenda d'aplicacions de la plataforma de hardware, HAN d'estar xifrades i formades utilitzant mitjans criptogràfics</t>
  </si>
  <si>
    <t>Objectiu (3): Codi font</t>
  </si>
  <si>
    <t>O.Codi_1</t>
  </si>
  <si>
    <t>Les entrades dels usuaris HAN DE ser revisades abans del seu ús per descartar per complet entrades que contingun valors nocius</t>
  </si>
  <si>
    <t>O.Codi_2</t>
  </si>
  <si>
    <t>El fabricant HA DE proporcionar dades estructurades amb una sintaxis d'escapament</t>
  </si>
  <si>
    <t>O.Codi_3</t>
  </si>
  <si>
    <t>Els missatges d'error i les notificacions NO HAN DE contenir dades sensibles (com les credencials)</t>
  </si>
  <si>
    <t>O.Codi_4</t>
  </si>
  <si>
    <t>Les possibles excepcions en el flux del programa HAN DE ser interceptades, gestionades de manera controlada i documentades</t>
  </si>
  <si>
    <t>O.Codi_5</t>
  </si>
  <si>
    <t>En el cas d'excepcions de flux del programa amb efectes crítics per la seguretat, l'aplicacio HAURIA d'abortar l'accés a dades sensibles</t>
  </si>
  <si>
    <t>O.Codi_6</t>
  </si>
  <si>
    <r>
      <t xml:space="preserve">En aquells entorns amb gestio manual de la memòria (la propia aplicació pot definir quan i on es llegeix o s'escriu a la memòria), l'aplicació i el </t>
    </r>
    <r>
      <rPr>
        <i/>
        <sz val="11"/>
        <color theme="1"/>
        <rFont val="Calibri"/>
        <family val="2"/>
        <scheme val="minor"/>
      </rPr>
      <t>backend</t>
    </r>
    <r>
      <rPr>
        <sz val="11"/>
        <color theme="1"/>
        <rFont val="Calibri"/>
        <family val="2"/>
        <scheme val="minor"/>
      </rPr>
      <t xml:space="preserve"> HAN d'utilitzar funcions segures alternatives per llegir i escriure en els segments de memòria</t>
    </r>
  </si>
  <si>
    <t>O.Codi_7</t>
  </si>
  <si>
    <t>Totes les opcions de suport al desenvolupament HAN d'eliminar-se per complet del codi de la versió de producció</t>
  </si>
  <si>
    <t>O.Codi_8</t>
  </si>
  <si>
    <t>El fabricant HA d'assegurar-se que no quedin mecanismes de depuració en la versió de producció</t>
  </si>
  <si>
    <t>O.Codi_9</t>
  </si>
  <si>
    <t>La implementació de l'aplicació HAURIA de permetre mecanismes de seguretat d'última generació en l'entorn de desenvolupament, com la minimització de codi i la protecció de les piles</t>
  </si>
  <si>
    <t>O.Codi_10</t>
  </si>
  <si>
    <t>Tota introducció de dades per part dels usuaris HA d'etar filtrada per llibreries destinades a això, per evitar atacs d'SQL o d'introducció de dades javascript o html inadequats</t>
  </si>
  <si>
    <t>O.Codi_11</t>
  </si>
  <si>
    <t>NO S'HAN de realitzar consultes directes a les bases de dades, s'HAN d'utilitzar els mecanismes necessaris per tractar abans les dades</t>
  </si>
  <si>
    <t>O.Codi_12</t>
  </si>
  <si>
    <r>
      <t xml:space="preserve">S'HAN de tenir en compte l'ús de variables dinàmiques, quan s'acabi d'utilitzar HAN DE ser apuntades o redireccionades a </t>
    </r>
    <r>
      <rPr>
        <i/>
        <sz val="11"/>
        <color theme="1"/>
        <rFont val="Calibri"/>
        <family val="2"/>
        <scheme val="minor"/>
      </rPr>
      <t>null</t>
    </r>
  </si>
  <si>
    <t>Objectiu (4): Sotfware de tercers</t>
  </si>
  <si>
    <t>O.SwExt_1</t>
  </si>
  <si>
    <r>
      <t xml:space="preserve">Les llibreries i </t>
    </r>
    <r>
      <rPr>
        <i/>
        <sz val="11"/>
        <color theme="1"/>
        <rFont val="Calibri"/>
        <family val="2"/>
        <scheme val="minor"/>
      </rPr>
      <t>frameworks</t>
    </r>
    <r>
      <rPr>
        <sz val="11"/>
        <color theme="1"/>
        <rFont val="Calibri"/>
        <family val="2"/>
        <scheme val="minor"/>
      </rPr>
      <t xml:space="preserve"> de tercers HAN d'utilitzar l'última versió disponible per al sistema operatiu de la plataforam en ús</t>
    </r>
  </si>
  <si>
    <t>O.SwExt_2</t>
  </si>
  <si>
    <r>
      <t xml:space="preserve">El fabricant HA DE realitzar comprovacions periòdiques en relació amb les vulnerabilitats de les llibreries i </t>
    </r>
    <r>
      <rPr>
        <i/>
        <sz val="11"/>
        <color theme="1"/>
        <rFont val="Calibri"/>
        <family val="2"/>
        <scheme val="minor"/>
      </rPr>
      <t>frameworks</t>
    </r>
    <r>
      <rPr>
        <sz val="11"/>
        <color theme="1"/>
        <rFont val="Calibri"/>
        <family val="2"/>
        <scheme val="minor"/>
      </rPr>
      <t xml:space="preserve"> de tercers, i deixar-les d'utiltizar si se'n coneix alguna</t>
    </r>
  </si>
  <si>
    <t>O.SwExt_3</t>
  </si>
  <si>
    <r>
      <t xml:space="preserve">Les actualitzacions de seguretat per a llibreires i </t>
    </r>
    <r>
      <rPr>
        <i/>
        <sz val="11"/>
        <color theme="1"/>
        <rFont val="Calibri"/>
        <family val="2"/>
        <scheme val="minor"/>
      </rPr>
      <t>frameworks</t>
    </r>
    <r>
      <rPr>
        <sz val="11"/>
        <color theme="1"/>
        <rFont val="Calibri"/>
        <family val="2"/>
        <scheme val="minor"/>
      </rPr>
      <t xml:space="preserve"> HAN d'incorporar-se sense demora. El fabricant HA DE tenir i comunicar una política d'ús tolerat de l'aplicació/</t>
    </r>
    <r>
      <rPr>
        <i/>
        <sz val="11"/>
        <color theme="1"/>
        <rFont val="Calibri"/>
        <family val="2"/>
        <scheme val="minor"/>
      </rPr>
      <t>backend</t>
    </r>
    <r>
      <rPr>
        <sz val="11"/>
        <color theme="1"/>
        <rFont val="Calibri"/>
        <family val="2"/>
        <scheme val="minor"/>
      </rPr>
      <t xml:space="preserve"> en base a la criticitat de les vulnerabilitats explotables i HA d'impedir l'ús de l'aplicació superat aquest període</t>
    </r>
  </si>
  <si>
    <t>O.SwExt_4</t>
  </si>
  <si>
    <t>L'usuari HA DE ser informat sobre les mesures de mitigació que pugui aplicar</t>
  </si>
  <si>
    <t>O.SwExt_5</t>
  </si>
  <si>
    <r>
      <t xml:space="preserve">El fabricant HA DE verificar la confiabilitat de les llibreries i </t>
    </r>
    <r>
      <rPr>
        <i/>
        <sz val="11"/>
        <color theme="1"/>
        <rFont val="Calibri"/>
        <family val="2"/>
        <scheme val="minor"/>
      </rPr>
      <t>frameworks</t>
    </r>
    <r>
      <rPr>
        <sz val="11"/>
        <color theme="1"/>
        <rFont val="Calibri"/>
        <family val="2"/>
        <scheme val="minor"/>
      </rPr>
      <t xml:space="preserve"> de tercers abans del seu ús</t>
    </r>
  </si>
  <si>
    <t>O.SwExt_6</t>
  </si>
  <si>
    <t>L'aplicació NO HAURIA de compartir dades sensibles amb software de tercers</t>
  </si>
  <si>
    <t>O.SwExt_7</t>
  </si>
  <si>
    <t>Les dades rebudes a través de software de tercers HAURIEN de ser validades</t>
  </si>
  <si>
    <t>O.SwExt_8</t>
  </si>
  <si>
    <t>El software de tecers que hagi deixar de ser mantingut pel fabricant NO HA d'utilitzar-se</t>
  </si>
  <si>
    <t>Objectiu (5): Implementació criptogràfica</t>
  </si>
  <si>
    <t>O.Cryp_1</t>
  </si>
  <si>
    <r>
      <t xml:space="preserve">Quan l'aplicació utilitza xifrat, NO S'HA d'utilitzar claus </t>
    </r>
    <r>
      <rPr>
        <i/>
        <sz val="11"/>
        <color theme="1"/>
        <rFont val="Calibri"/>
        <family val="2"/>
        <scheme val="minor"/>
      </rPr>
      <t xml:space="preserve">hard-coded </t>
    </r>
    <r>
      <rPr>
        <sz val="11"/>
        <color theme="1"/>
        <rFont val="Calibri"/>
        <family val="2"/>
        <scheme val="minor"/>
      </rPr>
      <t>(incrustades en el codi font). Si s'utilitzen claus estàtiques, al menys una d'aquestes HA DE ser utilitzzada en el xifrat de multicapa</t>
    </r>
  </si>
  <si>
    <t>O.Cryp_2</t>
  </si>
  <si>
    <t>L'aplicació HA d'utilitzar implementacions provades per implementar primitives criptogràfiques</t>
  </si>
  <si>
    <t>O.Cryp_3</t>
  </si>
  <si>
    <t>L'elecció de primitives critogràfiques HA DE ser aprovada per l'aplicació i complir les espefificacions de l'estat de la tècnica</t>
  </si>
  <si>
    <t>O.Cryp_4</t>
  </si>
  <si>
    <t>Les claus criptogràfiques NO HAN de ser utilitzades per a més d'un propòsit</t>
  </si>
  <si>
    <t>O.Cryp_5</t>
  </si>
  <si>
    <t>La robustesa de claus criptogràfiques HA d'estar alineada amb l'estat actual de la tècnica</t>
  </si>
  <si>
    <t>O.Cryp_6</t>
  </si>
  <si>
    <t>Totes les claus criptogràfiques HAURIEN d'estar ubicades en un entorn resitent a la manipulació i de confiança</t>
  </si>
  <si>
    <t>Objectiu (6): Mesures d'autenticació</t>
  </si>
  <si>
    <t>O.Auten_1</t>
  </si>
  <si>
    <t>El fabricant HA DE documentar una política d'autenticació (de doble factor), la autorització (concepte de rol) i la finalització d'una sessió de sol·licitud</t>
  </si>
  <si>
    <t>O.Auten_2</t>
  </si>
  <si>
    <r>
      <t xml:space="preserve">Per a la connexió amb un sistema de </t>
    </r>
    <r>
      <rPr>
        <i/>
        <sz val="11"/>
        <color theme="1"/>
        <rFont val="Calibri"/>
        <family val="2"/>
        <scheme val="minor"/>
      </rPr>
      <t>backend</t>
    </r>
    <r>
      <rPr>
        <sz val="11"/>
        <color theme="1"/>
        <rFont val="Calibri"/>
        <family val="2"/>
        <scheme val="minor"/>
      </rPr>
      <t xml:space="preserve">, l'autenticació i l'autorització HAN DE tenir lloc en la interfície del </t>
    </r>
    <r>
      <rPr>
        <i/>
        <sz val="11"/>
        <color theme="1"/>
        <rFont val="Calibri"/>
        <family val="2"/>
        <scheme val="minor"/>
      </rPr>
      <t>backend</t>
    </r>
  </si>
  <si>
    <t>O.Auten_3</t>
  </si>
  <si>
    <t>O.Auten_4</t>
  </si>
  <si>
    <t>L'usuari HA DE ser autenticat per un segon factor abans que es processin les dades sensibles</t>
  </si>
  <si>
    <t>O.Auten_5</t>
  </si>
  <si>
    <r>
      <t xml:space="preserve">Per l'autenticació de l'usuari en la sessió de l'aplicació, el segon factor POT ser generat pel sistema de </t>
    </r>
    <r>
      <rPr>
        <i/>
        <sz val="11"/>
        <color theme="1"/>
        <rFont val="Calibri"/>
        <family val="2"/>
        <scheme val="minor"/>
      </rPr>
      <t>backend</t>
    </r>
  </si>
  <si>
    <t>O.Auten_6</t>
  </si>
  <si>
    <t>En l'avaluació d'un procés d'autenticació s'HAURIA d'incloure informació addicional (dispositiu utilitzat, xarxa, hora d'accés, etc). En cas de produir-se una desviació dels paràmetres previstos s'HAN d'adoptar mesures d'autenticació addicionals</t>
  </si>
  <si>
    <t>O.Auten_7</t>
  </si>
  <si>
    <t>HAN d'existir polítiques de contrasenyes robustes per l'autenticació basada en usuari/contrasenya</t>
  </si>
  <si>
    <t>O.Auten_8</t>
  </si>
  <si>
    <t>O.Auten_9</t>
  </si>
  <si>
    <t>L'usuari HA DE poder canviar-se la contrasenya, operació que HA DE requerir dades d'autenticació</t>
  </si>
  <si>
    <t>O.Auten_10</t>
  </si>
  <si>
    <r>
      <t xml:space="preserve">El </t>
    </r>
    <r>
      <rPr>
        <i/>
        <sz val="11"/>
        <color theme="1"/>
        <rFont val="Calibri"/>
        <family val="2"/>
        <scheme val="minor"/>
      </rPr>
      <t>backend</t>
    </r>
    <r>
      <rPr>
        <sz val="11"/>
        <color theme="1"/>
        <rFont val="Calibri"/>
        <family val="2"/>
        <scheme val="minor"/>
      </rPr>
      <t xml:space="preserve"> i l'aplicació HAN DE proporcionar mesures que impedeixin provar reiteradament els paràmestres d'inici de sessió</t>
    </r>
  </si>
  <si>
    <t>O.Auten_11</t>
  </si>
  <si>
    <t>Si l'aplicació és interrompuda (p.ex posada en segon pla) s'HA de sol·licitar una nova autenticació</t>
  </si>
  <si>
    <t>Objectiu (7): Emmagatzematge i protecció de dades</t>
  </si>
  <si>
    <t>O.PD_1</t>
  </si>
  <si>
    <t>La configuració de fàbrica de l'aplicació HA DE proporcionar la màxima protecció i seguretat de les dades</t>
  </si>
  <si>
    <t>O.PD_2</t>
  </si>
  <si>
    <t>Totes les dades sensibles HAN DE ser tractades de forma xifrada. Això aplica tant a l'emmagatzematge volàtil com la permanent, incloent claus criptogràfiques, amb l'excepció del xifratge de la memòria</t>
  </si>
  <si>
    <t>O.PD_3</t>
  </si>
  <si>
    <t>Totes les dades sensibles HAURIEN d'emmagatzemar-se en un entorn protegit contra la visualització, l'accés i la manipulació</t>
  </si>
  <si>
    <t>O.PD_4</t>
  </si>
  <si>
    <t>L'aplicació NO HA de posar a disposició de tercers cap recurs que permeti l'accés a dades sensibles</t>
  </si>
  <si>
    <t>O.PD_5</t>
  </si>
  <si>
    <r>
      <t xml:space="preserve">Totes les dades sensibles recopilades NO S'HAN de guardar a l'aplicació ni al </t>
    </r>
    <r>
      <rPr>
        <i/>
        <sz val="11"/>
        <color theme="1"/>
        <rFont val="Calibri"/>
        <family val="2"/>
        <scheme val="minor"/>
      </rPr>
      <t>backend</t>
    </r>
    <r>
      <rPr>
        <sz val="11"/>
        <color theme="1"/>
        <rFont val="Calibri"/>
        <family val="2"/>
        <scheme val="minor"/>
      </rPr>
      <t xml:space="preserve"> després del seu ús. L'aplicació HA DE respectar els principis de minimització de dades i de limitació de la finalitat</t>
    </r>
  </si>
  <si>
    <t>O.PD_6</t>
  </si>
  <si>
    <r>
      <t xml:space="preserve">Les dades sensibles HAN DE ser emmagatzemades i processades en el sistema del </t>
    </r>
    <r>
      <rPr>
        <i/>
        <sz val="11"/>
        <color theme="1"/>
        <rFont val="Calibri"/>
        <family val="2"/>
        <scheme val="minor"/>
      </rPr>
      <t>backend</t>
    </r>
  </si>
  <si>
    <t>O.PD_7</t>
  </si>
  <si>
    <t>Si s'utilitzen dispositius de gravació, HAN d'eliminar totes les metadades amb relevància per a la protecció de dades (coordenades GPS, hardware utilitzat, etc)</t>
  </si>
  <si>
    <t>O.PD_8</t>
  </si>
  <si>
    <t>Quan es recullin dades sensibles s'HA d'evitar l'ús de dispositius de gravació, donat que altres aplicacions podrien accedir a aquestes dades (com la galeria d'imatges)</t>
  </si>
  <si>
    <t>O.PD_9</t>
  </si>
  <si>
    <t>Quan s'introdueixin dades sensibles a través del teclat, l'aplicació HA d'evitar que siguin visibles per tercers (procediments d'autocorrecció, memòria cau, etc)</t>
  </si>
  <si>
    <t>O.PD_10</t>
  </si>
  <si>
    <t>Quan s'introdueixin dades sensibles, el seu emmagatzematge temporal en el portapapers HAURIA de desactivar-se</t>
  </si>
  <si>
    <t>O.PD_11</t>
  </si>
  <si>
    <t>Les dades sensibles, com les dades biomètriques o claus privades, NO S'HAN d'exportar des del compoment en que es generen</t>
  </si>
  <si>
    <t>O.PD_12</t>
  </si>
  <si>
    <t>Quan es mostrin dades sensibles, l'aplicació HAURIA d'impedir l'accés de tercers als continguts de la pantalla (captures de pantalla, canvi d'aplicació, etc)</t>
  </si>
  <si>
    <t>O.PD_13</t>
  </si>
  <si>
    <t>L'aplicació NO HA d'escriure dades sensbiles en els fitxers de log o altres missatges o notificacions que no haguin sigut expressament habilitats per l'usuari</t>
  </si>
  <si>
    <t>O.PD_14</t>
  </si>
  <si>
    <t>L'aplicació HA d'assegurar-se que totes les dades es xifrin quan el dispositiu es bloquegi</t>
  </si>
  <si>
    <t>O.PD_15</t>
  </si>
  <si>
    <t>L'aplicació HA DE proporcionar les dades emmagatzemades localment mitjançant una connexió segura del dispositiu</t>
  </si>
  <si>
    <t>O.PD_16</t>
  </si>
  <si>
    <t>Si la plataforma no protegeix contra el robatori del mitjà d'emmagatzematge (p.ex targetes SD sense xifrar), HA d'informar a l'usuari del risc quan es seleccioni aquest mitjà</t>
  </si>
  <si>
    <t>O.PD_17</t>
  </si>
  <si>
    <t>L'aplicació HA De garantir que totes les dades sensibles i la informació específica d'inici de sessió emmagatzemats en el dispositiu s'eliminin completament quan es desinstal·li l'aplicació</t>
  </si>
  <si>
    <t>O.PD_18</t>
  </si>
  <si>
    <r>
      <t xml:space="preserve">L'aplicació HA DE proporcionar a l'usuari l'opció de que totes les dades sensibles i la informació d'accés també s'eliminin completament del </t>
    </r>
    <r>
      <rPr>
        <i/>
        <sz val="11"/>
        <color theme="1"/>
        <rFont val="Calibri"/>
        <family val="2"/>
        <scheme val="minor"/>
      </rPr>
      <t>backend</t>
    </r>
    <r>
      <rPr>
        <sz val="11"/>
        <color theme="1"/>
        <rFont val="Calibri"/>
        <family val="2"/>
        <scheme val="minor"/>
      </rPr>
      <t xml:space="preserve"> quan es desinstal·li l'aplicació</t>
    </r>
  </si>
  <si>
    <t>O.PD_19</t>
  </si>
  <si>
    <r>
      <t xml:space="preserve">Si es perd el dispositiu que conté la aplicació, el fabricant POT implementar una funcionalitat de sobre-escriptura intencionada i segura de les dades de l'usuari en el dispositiu a nivell d'aplicació, activada pel </t>
    </r>
    <r>
      <rPr>
        <i/>
        <sz val="11"/>
        <color theme="1"/>
        <rFont val="Calibri"/>
        <family val="2"/>
        <scheme val="minor"/>
      </rPr>
      <t>backend</t>
    </r>
  </si>
  <si>
    <t>Objectiu (8): Recursos de pagament</t>
  </si>
  <si>
    <t>O.Pagament_1</t>
  </si>
  <si>
    <t>L'aplicació HA d'indicar a l'usuari quins serveis estan subjectes a despeses addicionals</t>
  </si>
  <si>
    <t>O.Pagament_2</t>
  </si>
  <si>
    <t>L'aplicació HA d'obtenir consentiment de l'usuari abans de dur a terme qualsevol acció subjecta a un càrrec</t>
  </si>
  <si>
    <t>O.Pagament_3</t>
  </si>
  <si>
    <t>O.Pagament_4</t>
  </si>
  <si>
    <t>L'aplicació POT obtenir consentiment permanent de l'usuari per accedir a recursos de pagament d'ús freqüent</t>
  </si>
  <si>
    <t>O.Pagament_5</t>
  </si>
  <si>
    <t>L'aplicació HA DE permetre a l'usuari retirar el consentiment previament atorgat</t>
  </si>
  <si>
    <t>O.Pagament_6</t>
  </si>
  <si>
    <r>
      <t xml:space="preserve">L'aplicació HAURIA d'emmagatzemar en el </t>
    </r>
    <r>
      <rPr>
        <i/>
        <sz val="11"/>
        <color theme="1"/>
        <rFont val="Calibri"/>
        <family val="2"/>
        <scheme val="minor"/>
      </rPr>
      <t>backend</t>
    </r>
    <r>
      <rPr>
        <sz val="11"/>
        <color theme="1"/>
        <rFont val="Calibri"/>
        <family val="2"/>
        <scheme val="minor"/>
      </rPr>
      <t xml:space="preserve"> l'històric de tots els pagaments realitzars. Aquest històric s'HA de tractar com a dades sensibles.</t>
    </r>
  </si>
  <si>
    <t>O.Pagament_7</t>
  </si>
  <si>
    <t>Si l'aplicació ofereix funcions de pagament, HA d'implementar una política que impedeixi a tercers rastrejar els fluxes de pagament (p.ex mitjançant pagaments periòdics)</t>
  </si>
  <si>
    <t>O.Pagament_8</t>
  </si>
  <si>
    <t>L'aplicació HA d'oferir a l'usuari una visió general de les despeses incorregudes. Si son degudes a accesos individuals s'HA de mostrar una visió general d'aquests</t>
  </si>
  <si>
    <t>O.Pagament_9</t>
  </si>
  <si>
    <r>
      <t xml:space="preserve">La validadació de transaccions de pagament HAN DE dur-se a terme en el </t>
    </r>
    <r>
      <rPr>
        <i/>
        <sz val="11"/>
        <color theme="1"/>
        <rFont val="Calibri"/>
        <family val="2"/>
        <scheme val="minor"/>
      </rPr>
      <t>backend</t>
    </r>
  </si>
  <si>
    <t>O.Pagament_10</t>
  </si>
  <si>
    <t>Els procediments de pagament de tercers HAN DE complir amb els requisits de software de tercers</t>
  </si>
  <si>
    <t>Objectiu (9): Comunicació de xarxa</t>
  </si>
  <si>
    <t>O.Xarxa_1</t>
  </si>
  <si>
    <t>Tota comunicació de l'aplicació a través de la xarxa HA d'anar xifrada amb TLS en tot moment</t>
  </si>
  <si>
    <t>O.Xarxa_2</t>
  </si>
  <si>
    <t>La configuració de les connexions TLS HA DE ser d'última generació</t>
  </si>
  <si>
    <t>O.Xarxa_3</t>
  </si>
  <si>
    <r>
      <t xml:space="preserve">L'aplicació HA d'utilitzar la funcionalitat de seguretat del sistema operatiu o </t>
    </r>
    <r>
      <rPr>
        <i/>
        <sz val="11"/>
        <color theme="1"/>
        <rFont val="Calibri"/>
        <family val="2"/>
        <scheme val="minor"/>
      </rPr>
      <t>framework</t>
    </r>
  </si>
  <si>
    <t>O.Xarxa_4</t>
  </si>
  <si>
    <t>Només s'HAN d'acceptar certificats de confiança</t>
  </si>
  <si>
    <t>O.Xarxa_5</t>
  </si>
  <si>
    <r>
      <t xml:space="preserve">L'aplicació HA DE comprovar el certificat del servidor del </t>
    </r>
    <r>
      <rPr>
        <i/>
        <sz val="11"/>
        <color theme="1"/>
        <rFont val="Calibri"/>
        <family val="2"/>
        <scheme val="minor"/>
      </rPr>
      <t>backend</t>
    </r>
  </si>
  <si>
    <t>O.Xarxa_6</t>
  </si>
  <si>
    <r>
      <t xml:space="preserve">El </t>
    </r>
    <r>
      <rPr>
        <i/>
        <sz val="11"/>
        <color theme="1"/>
        <rFont val="Calibri"/>
        <family val="2"/>
        <scheme val="minor"/>
      </rPr>
      <t>backend</t>
    </r>
    <r>
      <rPr>
        <sz val="11"/>
        <color theme="1"/>
        <rFont val="Calibri"/>
        <family val="2"/>
        <scheme val="minor"/>
      </rPr>
      <t xml:space="preserve"> HA DE rebutjar les connexions que tinguin una versió de protocol de xifrant que no compleixi amb la normativa de l'aplicació</t>
    </r>
  </si>
  <si>
    <t>O.Xarxa_7</t>
  </si>
  <si>
    <r>
      <t xml:space="preserve">L'aplicació HA DE validar la integritat de les respostes del </t>
    </r>
    <r>
      <rPr>
        <i/>
        <sz val="11"/>
        <color theme="1"/>
        <rFont val="Calibri"/>
        <family val="2"/>
        <scheme val="minor"/>
      </rPr>
      <t>backend</t>
    </r>
  </si>
  <si>
    <t>O.Xarxa_8</t>
  </si>
  <si>
    <t>O.Xarxa_9</t>
  </si>
  <si>
    <r>
      <t xml:space="preserve">L'aplicació HA DE mantenir els registres (logs) en el </t>
    </r>
    <r>
      <rPr>
        <i/>
        <sz val="11"/>
        <color theme="1"/>
        <rFont val="Calibri"/>
        <family val="2"/>
        <scheme val="minor"/>
      </rPr>
      <t>backend</t>
    </r>
    <r>
      <rPr>
        <sz val="11"/>
        <color theme="1"/>
        <rFont val="Calibri"/>
        <family val="2"/>
        <scheme val="minor"/>
      </rPr>
      <t xml:space="preserve"> de totes les connexions establertes.</t>
    </r>
  </si>
  <si>
    <t>O.Xarxa_10</t>
  </si>
  <si>
    <r>
      <t xml:space="preserve">Un inici abortat HA DE ser enregistrat com un event de seguretat en el </t>
    </r>
    <r>
      <rPr>
        <i/>
        <sz val="11"/>
        <color theme="1"/>
        <rFont val="Calibri"/>
        <family val="2"/>
        <scheme val="minor"/>
      </rPr>
      <t>backend</t>
    </r>
  </si>
  <si>
    <t>Objectiu (10): Interaccions de la plataforma</t>
  </si>
  <si>
    <t>O.Plat_1</t>
  </si>
  <si>
    <t>Per a utilitzar l'aplicació, el dispositiu HA DE tenir protecció (contrasenya, bloqueig per patró, etc). El fabricant HA d'informar a l'usuari de las conseqüències de no tenir-ne</t>
  </si>
  <si>
    <t>O.Plat_2</t>
  </si>
  <si>
    <t>L'aplicació NO HA de sol·licitar cap permís que no sigui el necessari per complir amb la finalitat principal</t>
  </si>
  <si>
    <t>O.Plat_3</t>
  </si>
  <si>
    <t>L'aplicació HA d'informar a l'usuari del propòsit dels permisos que es sol·licitin i de les conseqüències si no es concedeixen</t>
  </si>
  <si>
    <t>O.Plat_4</t>
  </si>
  <si>
    <t>L'aplicació POT proporcionar a l'usuari opcions per mostrar missatges i notificacions (inclús dades sensibles), però HAN d'estar desactivades per defecte</t>
  </si>
  <si>
    <t>O.Plat_5</t>
  </si>
  <si>
    <t>L'aplicació HAURIA de restringir l'accés a les rutes d'arxius que es designin</t>
  </si>
  <si>
    <t>O.Plat_6</t>
  </si>
  <si>
    <t>L'aplicació HA d'implementar restriccions d'accés a totes les dades</t>
  </si>
  <si>
    <t>O.Plat_7</t>
  </si>
  <si>
    <t>L'aplicació HA DE restringir els missatges de difusió només a aplicacions autoritzades</t>
  </si>
  <si>
    <t>O.Plat_8</t>
  </si>
  <si>
    <t>L'aplicació NO HA d'enviar cap dada sensible en els missatges de difusió</t>
  </si>
  <si>
    <t>O.Plat_9</t>
  </si>
  <si>
    <t xml:space="preserve">HAURIA d'evitar-se l'oferiment de funcionalitats sensibles a través de comunicacions entre processos </t>
  </si>
  <si>
    <t>O.Plat_10</t>
  </si>
  <si>
    <t>L'aplicació HAURIA d'evitar que JavaScript estigui actiu mentre s'utilitza el WebView (navegador integrat)</t>
  </si>
  <si>
    <t>O.Plat_11</t>
  </si>
  <si>
    <t>Si l'aplicació canvia a segon pla, HA d'eliminar totes les dades sensibles de la vista actual</t>
  </si>
  <si>
    <t>O.Plat_12</t>
  </si>
  <si>
    <t>L'aplicació HA DE deshabilitar qualsevol gestor de protocols que no es necessiti en el WebView (navegador integrat)</t>
  </si>
  <si>
    <t>O.Plat_13</t>
  </si>
  <si>
    <t>L'aplicació HA d'eliminar les cookies específiques després de sortir</t>
  </si>
  <si>
    <t>O.Plat_14</t>
  </si>
  <si>
    <t>Al finalitzar, l'aplicació HAURIA de sobreescriure de forma segura totes les dades específiques de l'usuari en la memòria de treball</t>
  </si>
  <si>
    <t>Objectiu (11): Resiliència</t>
  </si>
  <si>
    <t>O.Resi_1</t>
  </si>
  <si>
    <t>L'aplicació HA DE proporcionar a l'usuari recomanacions per a l'ús segur de l'aplicació i la seva configuració</t>
  </si>
  <si>
    <t>O.Resi_2</t>
  </si>
  <si>
    <t>O.Resi_3</t>
  </si>
  <si>
    <t>L'aplicació HA DE detectar i prevenir de forma fiable l'inici en un entorn de desenvolupament</t>
  </si>
  <si>
    <t>O.Resi_4</t>
  </si>
  <si>
    <t>L'aplicació HA d'abortar la inicialització si s'inicia amb drets d'usuari inusuals (p.ex root)</t>
  </si>
  <si>
    <t>O.Resi_5</t>
  </si>
  <si>
    <t>L'aplicació HA DE verificar la integritat del dispositiu abans de processar dades sensibles (p.ex SafetyNet)</t>
  </si>
  <si>
    <t>O.Resi_6</t>
  </si>
  <si>
    <t>L'aplicació HA DE verificar la integritat del backend abans d'accedir-hi</t>
  </si>
  <si>
    <t>O.Resi_7</t>
  </si>
  <si>
    <t>L'aplicació HA d'implementar mesures de hardening, com ara comprovació de la integritat, abans de cada processament de dades sensibles dins del flux del programa</t>
  </si>
  <si>
    <t>O.Resi_8</t>
  </si>
  <si>
    <t>L'aplicació HA d'implementar mesures exigents contra l'enginyeria inversa i POT utilitzar mesures d'ofuscació</t>
  </si>
  <si>
    <t>O.Resi_9</t>
  </si>
  <si>
    <t>L'aplicació HA d'implementar mecanismes de control d'accés de manera que s'eviti l'ús indegut als recursos</t>
  </si>
  <si>
    <t>Terminologia</t>
  </si>
  <si>
    <t>Factor de risc</t>
  </si>
  <si>
    <t>HA DE</t>
  </si>
  <si>
    <t>El fabricant ha d'implementar una certa propietat com a requisit obligatori</t>
  </si>
  <si>
    <t>Alt</t>
  </si>
  <si>
    <t>NO HA DE</t>
  </si>
  <si>
    <t>L'aplicació/backend no ha de posseir en cap circumstància una certa propietat</t>
  </si>
  <si>
    <t>Mitjà</t>
  </si>
  <si>
    <t>HAURIA</t>
  </si>
  <si>
    <t>L'aplicació/backend hauria de tenir una certa propietat, al menys que es demostri que la seva ausència no suposa un risc per a la seguretat o que no es pot implementar degut a limitacions tècniques</t>
  </si>
  <si>
    <t>Baix</t>
  </si>
  <si>
    <t>PODRIA</t>
  </si>
  <si>
    <t>L'aplicació/backend pot tenir una certa propietat que ha de ser senyalada pel proveïdor</t>
  </si>
  <si>
    <t>Compleix</t>
  </si>
  <si>
    <t>RISC DE SEGURETAT:</t>
  </si>
  <si>
    <t>x</t>
  </si>
  <si>
    <t>L'aplicació HAURIA d'implementar separadament els mecanismes d'autenticació i les funcions d'autorització</t>
  </si>
  <si>
    <t xml:space="preserve"> </t>
  </si>
  <si>
    <t>L'aplicació HA d'obtenir consentiment de l'usuari abans de sol·lictar l'accés a recursos de pagament (com podria ser l'enviament d'SMS)</t>
  </si>
  <si>
    <t>Justificació (si escau)</t>
  </si>
  <si>
    <t>*</t>
  </si>
  <si>
    <t>L'aplicació HA DE deshabilitar els mecanimses de retrocès específics de la plataforma (com la exclusió voluntaria de tràfic de text en clar)</t>
  </si>
  <si>
    <r>
      <t xml:space="preserve">L'aplicació HA DE detectar dispositius </t>
    </r>
    <r>
      <rPr>
        <i/>
        <sz val="11"/>
        <color theme="1"/>
        <rFont val="Calibri"/>
        <family val="2"/>
        <scheme val="minor"/>
      </rPr>
      <t>rooted</t>
    </r>
    <r>
      <rPr>
        <sz val="11"/>
        <color theme="1"/>
        <rFont val="Calibri"/>
        <family val="2"/>
        <scheme val="minor"/>
      </rPr>
      <t xml:space="preserve"> o </t>
    </r>
    <r>
      <rPr>
        <i/>
        <sz val="11"/>
        <color theme="1"/>
        <rFont val="Calibri"/>
        <family val="2"/>
        <scheme val="minor"/>
      </rPr>
      <t xml:space="preserve">jailbroken. </t>
    </r>
    <r>
      <rPr>
        <sz val="11"/>
        <color theme="1"/>
        <rFont val="Calibri"/>
        <family val="2"/>
        <scheme val="minor"/>
      </rPr>
      <t>El fabricant HA DE senyalar els riscos per a les dades de l'usuari si es continua amb l'aplicació</t>
    </r>
  </si>
  <si>
    <t>https://ticsalutsocial.cat/dpd-salut/</t>
  </si>
  <si>
    <t xml:space="preserve">dpd@ticsalutsocial.cat </t>
  </si>
  <si>
    <t>Terminologia dels requisits</t>
  </si>
  <si>
    <t xml:space="preserve">                                                                                                                                                                                                                                                                                                                                                                                                   - La finalitat d'aquesta eina és comprovar si es compleixen els requisits de seguretat d'una aplicació que tracti dades de salut, en el context de l'Esquema Nacional de Seguretat (ENS)
- Els requisits estan organitzats en funció dels objectius de seguretat (11 en total, un a cada pestanya) i han de ser satisfets pel fabricant de l'aplicació                                                                                                                               - S'han de complir tots els requisits, excepte els que continguin la terminologia HAURIA o PODRIA que han d'estar justificats en el cas de no complir-se (marcats amb un *)                                                                                                                      
- El resum executiu indica si es compleixen els objectius i valora globalment el risc de seguretat de l'aplicació (Alt o Baix)
</t>
  </si>
  <si>
    <t>RESULTAT GLOBAL:</t>
  </si>
  <si>
    <t>Nom de l'aplicació:</t>
  </si>
  <si>
    <t>Responsable del tractament:</t>
  </si>
  <si>
    <t>Encarregat del tractament:</t>
  </si>
  <si>
    <t>Dades de contacte:</t>
  </si>
  <si>
    <t>Àmbit de seguretat</t>
  </si>
  <si>
    <t>Compleix?</t>
  </si>
  <si>
    <t>Comitè</t>
  </si>
  <si>
    <t>Data d'emplenament: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</si>
</sst>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b/>
      <i/>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i/>
      <sz val="11"/>
      <color theme="1"/>
      <name val="Calibri"/>
      <family val="2"/>
      <scheme val="minor"/>
    </font>
    <font>
      <b/>
      <sz val="16"/>
      <color theme="8" tint="-0.249977111117893"/>
      <name val="Helvetica"/>
    </font>
    <font>
      <sz val="11"/>
      <name val="Calibri"/>
      <family val="2"/>
      <scheme val="minor"/>
    </font>
    <font>
      <sz val="11"/>
      <color theme="1"/>
      <name val="Calibri"/>
      <family val="2"/>
      <charset val="161"/>
      <scheme val="minor"/>
    </font>
    <font>
      <sz val="9"/>
      <color theme="1"/>
      <name val="Calibri"/>
      <family val="2"/>
      <scheme val="minor"/>
    </font>
    <font>
      <b/>
      <sz val="9"/>
      <name val="Calibri"/>
      <family val="2"/>
      <scheme val="minor"/>
    </font>
    <font>
      <u/>
      <sz val="11"/>
      <color theme="10"/>
      <name val="Calibri"/>
      <family val="2"/>
      <scheme val="minor"/>
    </font>
    <font>
      <b/>
      <sz val="11"/>
      <color theme="9" tint="-0.249977111117893"/>
      <name val="Calibri"/>
      <family val="2"/>
      <scheme val="minor"/>
    </font>
    <font>
      <sz val="11"/>
      <color theme="9" tint="-0.249977111117893"/>
      <name val="Calibri"/>
      <family val="2"/>
      <scheme val="minor"/>
    </font>
    <font>
      <b/>
      <sz val="12"/>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theme="9" tint="0.79998168889431442"/>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style="thin">
        <color theme="9"/>
      </top>
      <bottom style="thin">
        <color theme="9"/>
      </bottom>
      <diagonal/>
    </border>
    <border>
      <left/>
      <right/>
      <top/>
      <bottom style="thin">
        <color theme="9"/>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3"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9" fillId="0" borderId="0"/>
    <xf numFmtId="0" fontId="12" fillId="0" borderId="0" applyNumberFormat="0" applyFill="0" applyBorder="0" applyAlignment="0" applyProtection="0"/>
  </cellStyleXfs>
  <cellXfs count="58">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vertical="center"/>
    </xf>
    <xf numFmtId="0" fontId="0" fillId="0" borderId="0" xfId="0" applyAlignment="1">
      <alignment vertical="center" wrapText="1"/>
    </xf>
    <xf numFmtId="0" fontId="6" fillId="0" borderId="0" xfId="0" applyFont="1" applyAlignment="1">
      <alignment vertical="center" wrapText="1"/>
    </xf>
    <xf numFmtId="0" fontId="3" fillId="2" borderId="0" xfId="1" applyAlignment="1">
      <alignment horizontal="center" vertical="center" wrapText="1"/>
    </xf>
    <xf numFmtId="0" fontId="4" fillId="3" borderId="0" xfId="2" applyAlignment="1">
      <alignment horizontal="center" vertical="center" wrapText="1"/>
    </xf>
    <xf numFmtId="0" fontId="5" fillId="4" borderId="0" xfId="3" applyAlignment="1">
      <alignment horizontal="center" vertical="center" wrapText="1"/>
    </xf>
    <xf numFmtId="0" fontId="8" fillId="0" borderId="0" xfId="0" applyFont="1" applyAlignment="1">
      <alignment wrapText="1"/>
    </xf>
    <xf numFmtId="0" fontId="0" fillId="0" borderId="0" xfId="0" applyAlignment="1">
      <alignment wrapText="1"/>
    </xf>
    <xf numFmtId="0" fontId="0" fillId="0" borderId="0" xfId="0" applyAlignment="1">
      <alignment horizontal="left" vertical="top" wrapText="1"/>
    </xf>
    <xf numFmtId="0" fontId="1" fillId="0" borderId="0" xfId="0" applyFont="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5" borderId="1" xfId="0" applyFont="1" applyFill="1" applyBorder="1" applyAlignment="1">
      <alignment horizontal="center" vertical="center" wrapText="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protection hidden="1"/>
    </xf>
    <xf numFmtId="0" fontId="1" fillId="0" borderId="1" xfId="0" applyFont="1" applyBorder="1" applyAlignment="1" applyProtection="1">
      <alignment horizontal="center" vertical="center" wrapText="1"/>
      <protection hidden="1"/>
    </xf>
    <xf numFmtId="0" fontId="0" fillId="0" borderId="0" xfId="0" applyAlignment="1" applyProtection="1">
      <alignment horizontal="center" vertical="center"/>
      <protection locked="0" hidden="1"/>
    </xf>
    <xf numFmtId="0" fontId="0" fillId="0" borderId="5" xfId="0" applyBorder="1" applyAlignment="1">
      <alignment horizontal="center" vertical="center"/>
    </xf>
    <xf numFmtId="0" fontId="1" fillId="0" borderId="0" xfId="0" applyFont="1" applyBorder="1" applyAlignment="1" applyProtection="1">
      <alignment horizontal="center" vertical="center"/>
      <protection hidden="1"/>
    </xf>
    <xf numFmtId="0" fontId="1" fillId="0" borderId="3" xfId="0" applyFont="1" applyBorder="1" applyAlignment="1" applyProtection="1">
      <alignment horizontal="center" vertical="center" wrapText="1"/>
      <protection hidden="1"/>
    </xf>
    <xf numFmtId="0" fontId="1" fillId="0" borderId="0" xfId="0" applyFont="1" applyBorder="1" applyAlignment="1">
      <alignment horizontal="center" vertical="center"/>
    </xf>
    <xf numFmtId="0" fontId="0" fillId="0" borderId="0" xfId="0" applyFont="1" applyAlignment="1">
      <alignment vertical="center" wrapText="1"/>
    </xf>
    <xf numFmtId="0" fontId="1" fillId="5" borderId="3" xfId="0" applyFont="1" applyFill="1" applyBorder="1" applyAlignment="1">
      <alignment horizontal="center" vertical="center" wrapText="1"/>
    </xf>
    <xf numFmtId="0" fontId="12" fillId="0" borderId="0" xfId="5" applyAlignment="1">
      <alignment wrapText="1"/>
    </xf>
    <xf numFmtId="0" fontId="0" fillId="0" borderId="4" xfId="0" applyBorder="1" applyAlignment="1">
      <alignment horizontal="left" vertical="top" wrapText="1"/>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14" fillId="5" borderId="0" xfId="0" applyFont="1" applyFill="1" applyAlignment="1">
      <alignment horizontal="center" vertical="center" wrapText="1"/>
    </xf>
    <xf numFmtId="0" fontId="14" fillId="5" borderId="0" xfId="0" applyFont="1" applyFill="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8" xfId="0" applyFont="1" applyBorder="1" applyAlignment="1">
      <alignment horizontal="center" vertical="center" wrapText="1"/>
    </xf>
    <xf numFmtId="0" fontId="14" fillId="0" borderId="8" xfId="0" applyFont="1" applyBorder="1" applyAlignment="1">
      <alignment horizontal="left" vertical="center" wrapText="1"/>
    </xf>
    <xf numFmtId="0" fontId="1" fillId="0" borderId="9" xfId="0" applyFont="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1"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pplyProtection="1">
      <alignment horizontal="center" vertical="center"/>
      <protection locked="0"/>
    </xf>
    <xf numFmtId="0" fontId="0" fillId="0" borderId="0" xfId="0" applyAlignment="1">
      <alignment horizontal="center" wrapText="1"/>
    </xf>
    <xf numFmtId="0" fontId="7" fillId="0" borderId="0" xfId="0" applyFont="1" applyBorder="1" applyAlignment="1">
      <alignment horizontal="left" wrapText="1"/>
    </xf>
    <xf numFmtId="0" fontId="7" fillId="0" borderId="5" xfId="0" applyFont="1" applyBorder="1" applyAlignment="1">
      <alignment horizontal="left" wrapText="1"/>
    </xf>
    <xf numFmtId="0" fontId="8" fillId="0" borderId="0" xfId="0" applyFont="1" applyAlignment="1">
      <alignment horizontal="lef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1" fillId="0" borderId="0" xfId="0" applyFont="1" applyAlignment="1">
      <alignment horizontal="right" wrapText="1"/>
    </xf>
    <xf numFmtId="0" fontId="8" fillId="0" borderId="0" xfId="0" applyFont="1" applyAlignment="1">
      <alignment horizontal="right" wrapText="1"/>
    </xf>
    <xf numFmtId="0" fontId="10" fillId="0" borderId="0" xfId="0" applyFont="1" applyAlignment="1">
      <alignment horizontal="left" vertical="justify" wrapText="1"/>
    </xf>
  </cellXfs>
  <cellStyles count="6">
    <cellStyle name="Buena" xfId="1" builtinId="26"/>
    <cellStyle name="Hipervínculo" xfId="5" builtinId="8"/>
    <cellStyle name="Incorrecto" xfId="2" builtinId="27"/>
    <cellStyle name="Neutral" xfId="3" builtinId="28"/>
    <cellStyle name="Normal" xfId="0" builtinId="0"/>
    <cellStyle name="Normal 2" xfId="4"/>
  </cellStyles>
  <dxfs count="112">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protection locked="0" hidden="1"/>
    </dxf>
    <dxf>
      <alignment horizontal="center" vertical="center" textRotation="0" wrapText="0"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protection locked="0" hidden="1"/>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protection locked="0" hidden="1"/>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protection locked="0" hidden="1"/>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protection locked="0" hidden="1"/>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border outline="0">
        <top style="medium">
          <color indexed="64"/>
        </top>
      </border>
    </dxf>
    <dxf>
      <border outline="0">
        <bottom style="medium">
          <color indexed="64"/>
        </bottom>
      </border>
    </dxf>
    <dxf>
      <fill>
        <patternFill>
          <bgColor rgb="FF92D050"/>
        </patternFill>
      </fill>
    </dxf>
    <dxf>
      <fill>
        <patternFill>
          <bgColor rgb="FFFF0000"/>
        </patternFill>
      </fill>
    </dxf>
    <dxf>
      <alignment horizontal="center" vertical="center" textRotation="0" wrapText="0" indent="0" justifyLastLine="0" shrinkToFit="0" readingOrder="0"/>
    </dxf>
    <dxf>
      <alignment horizontal="center" vertical="center" textRotation="0" wrapText="0" indent="0" justifyLastLine="0" shrinkToFit="0" readingOrder="0"/>
      <protection locked="0" hidden="1"/>
    </dxf>
    <dxf>
      <alignment horizontal="center" vertical="center" textRotation="0" wrapText="0" indent="0" justifyLastLine="0" shrinkToFit="0" readingOrder="0"/>
    </dxf>
    <dxf>
      <alignment horizontal="general"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border outline="0">
        <top style="medium">
          <color indexed="64"/>
        </top>
      </border>
    </dxf>
    <dxf>
      <border outline="0">
        <bottom style="medium">
          <color indexed="64"/>
        </bottom>
      </border>
    </dxf>
    <dxf>
      <fill>
        <patternFill>
          <bgColor rgb="FF92D050"/>
        </patternFill>
      </fill>
    </dxf>
    <dxf>
      <fill>
        <patternFill>
          <bgColor rgb="FFFF0000"/>
        </patternFill>
      </fill>
    </dxf>
    <dxf>
      <numFmt numFmtId="0" formatCode="General"/>
      <protection locked="1" hidden="1"/>
    </dxf>
    <dxf>
      <alignment horizontal="center" vertical="center" textRotation="0" wrapText="0" indent="0" justifyLastLine="0" shrinkToFit="0" readingOrder="0"/>
      <protection locked="1" hidden="1"/>
    </dxf>
    <dxf>
      <alignment horizontal="center" vertical="center" textRotation="0" wrapText="1" indent="0" justifyLastLine="0" shrinkToFit="0" readingOrder="0"/>
      <protection locked="1" hidden="1"/>
    </dxf>
    <dxf>
      <border outline="0">
        <top style="medium">
          <color indexed="64"/>
        </top>
      </border>
    </dxf>
    <dxf>
      <protection locked="1" hidden="1"/>
    </dxf>
    <dxf>
      <border outline="0">
        <bottom style="medium">
          <color indexed="64"/>
        </bottom>
      </border>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1819275</xdr:colOff>
      <xdr:row>0</xdr:row>
      <xdr:rowOff>19050</xdr:rowOff>
    </xdr:from>
    <xdr:ext cx="1002723" cy="1440000"/>
    <xdr:pic>
      <xdr:nvPicPr>
        <xdr:cNvPr id="2" name="Imat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6172200" y="19050"/>
          <a:ext cx="1002723" cy="1440000"/>
        </a:xfrm>
        <a:prstGeom prst="rect">
          <a:avLst/>
        </a:prstGeom>
      </xdr:spPr>
    </xdr:pic>
    <xdr:clientData/>
  </xdr:oneCellAnchor>
  <xdr:oneCellAnchor>
    <xdr:from>
      <xdr:col>0</xdr:col>
      <xdr:colOff>38101</xdr:colOff>
      <xdr:row>0</xdr:row>
      <xdr:rowOff>1</xdr:rowOff>
    </xdr:from>
    <xdr:ext cx="4476749" cy="1172600"/>
    <xdr:pic>
      <xdr:nvPicPr>
        <xdr:cNvPr id="3" name="Imatg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1" y="1"/>
          <a:ext cx="4476749" cy="1172600"/>
        </a:xfrm>
        <a:prstGeom prst="rect">
          <a:avLst/>
        </a:prstGeom>
      </xdr:spPr>
    </xdr:pic>
    <xdr:clientData/>
  </xdr:oneCellAnchor>
  <xdr:oneCellAnchor>
    <xdr:from>
      <xdr:col>2</xdr:col>
      <xdr:colOff>28575</xdr:colOff>
      <xdr:row>11</xdr:row>
      <xdr:rowOff>190500</xdr:rowOff>
    </xdr:from>
    <xdr:ext cx="2307381" cy="766409"/>
    <xdr:pic>
      <xdr:nvPicPr>
        <xdr:cNvPr id="4" name="Imatge 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7775" y="2476500"/>
          <a:ext cx="2307381" cy="76640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id="1" name="Taula1" displayName="Taula1" ref="A7:C19" totalsRowShown="0" dataDxfId="108" headerRowBorderDxfId="109" tableBorderDxfId="107">
  <autoFilter ref="A7:C19"/>
  <tableColumns count="3">
    <tableColumn id="1" name="Àmbit de seguretat" dataDxfId="106"/>
    <tableColumn id="2" name="Compleix?" dataDxfId="105"/>
    <tableColumn id="3" name="Risc de seguretat" dataDxfId="104">
      <calculatedColumnFormula>IF(Taula1[[#This Row],[Compleix?]]="No","Alt","Baix")</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id="11" name="Taula11" displayName="Taula11" ref="A1:E12" totalsRowShown="0" headerRowBorderDxfId="30" tableBorderDxfId="29">
  <autoFilter ref="A1:E12"/>
  <tableColumns count="5">
    <tableColumn id="1" name="Objectiu (9): Comunicació de xarxa" dataDxfId="28"/>
    <tableColumn id="2" name="Descripció" dataDxfId="27"/>
    <tableColumn id="3" name="Compleix" dataDxfId="26"/>
    <tableColumn id="5" name="Justificació (si escau)" dataDxfId="25"/>
    <tableColumn id="6" name="Comitè" dataDxfId="24"/>
  </tableColumns>
  <tableStyleInfo name="TableStyleMedium7" showFirstColumn="0" showLastColumn="0" showRowStripes="1" showColumnStripes="0"/>
</table>
</file>

<file path=xl/tables/table11.xml><?xml version="1.0" encoding="utf-8"?>
<table xmlns="http://schemas.openxmlformats.org/spreadsheetml/2006/main" id="12" name="Taula12" displayName="Taula12" ref="A1:E16" totalsRowShown="0" headerRowBorderDxfId="21" tableBorderDxfId="20">
  <autoFilter ref="A1:E16"/>
  <tableColumns count="5">
    <tableColumn id="1" name="Objectiu (10): Interaccions de la plataforma" dataDxfId="19"/>
    <tableColumn id="2" name="Descripció" dataDxfId="18"/>
    <tableColumn id="3" name="Compleix" dataDxfId="17"/>
    <tableColumn id="5" name="Justificació (si escau)" dataDxfId="16"/>
    <tableColumn id="6" name="Comitè" dataDxfId="15"/>
  </tableColumns>
  <tableStyleInfo name="TableStyleMedium7" showFirstColumn="0" showLastColumn="0" showRowStripes="1" showColumnStripes="0"/>
</table>
</file>

<file path=xl/tables/table12.xml><?xml version="1.0" encoding="utf-8"?>
<table xmlns="http://schemas.openxmlformats.org/spreadsheetml/2006/main" id="13" name="Taula13" displayName="Taula13" ref="A1:E11" totalsRowShown="0" headerRowBorderDxfId="12" tableBorderDxfId="11">
  <autoFilter ref="A1:E11"/>
  <tableColumns count="5">
    <tableColumn id="1" name="Objectiu (11): Resiliència" dataDxfId="10"/>
    <tableColumn id="2" name="Descripció" dataDxfId="9"/>
    <tableColumn id="3" name="Compleix" dataDxfId="8"/>
    <tableColumn id="4" name="Justificació (si escau)" dataDxfId="7"/>
    <tableColumn id="5" name="Comitè" dataDxfId="6"/>
  </tableColumns>
  <tableStyleInfo name="TableStyleMedium7" showFirstColumn="0" showLastColumn="0" showRowStripes="1" showColumnStripes="0"/>
</table>
</file>

<file path=xl/tables/table13.xml><?xml version="1.0" encoding="utf-8"?>
<table xmlns="http://schemas.openxmlformats.org/spreadsheetml/2006/main" id="4" name="Tabla4" displayName="Tabla4" ref="A1:D5" totalsRowShown="0" headerRowDxfId="5" dataDxfId="4">
  <autoFilter ref="A1:D5"/>
  <tableColumns count="4">
    <tableColumn id="2" name="Resposta" dataDxfId="3"/>
    <tableColumn id="8" name="Terminologia" dataDxfId="2"/>
    <tableColumn id="3" name="Descripció" dataDxfId="1"/>
    <tableColumn id="4" name="Factor de risc" dataDxfId="0"/>
  </tableColumns>
  <tableStyleInfo name="TableStyleLight7" showFirstColumn="0" showLastColumn="0" showRowStripes="1" showColumnStripes="0"/>
</table>
</file>

<file path=xl/tables/table2.xml><?xml version="1.0" encoding="utf-8"?>
<table xmlns="http://schemas.openxmlformats.org/spreadsheetml/2006/main" id="2" name="Taula2" displayName="Taula2" ref="A1:E12" totalsRowShown="0" headerRowBorderDxfId="101" tableBorderDxfId="100">
  <autoFilter ref="A1:E12"/>
  <tableColumns count="5">
    <tableColumn id="1" name="Objectiu (1): Propòsit de l'aplicació" dataDxfId="99"/>
    <tableColumn id="2" name="Descripció" dataDxfId="98"/>
    <tableColumn id="3" name="Compleix" dataDxfId="97"/>
    <tableColumn id="6" name="Justificació (si escau)" dataDxfId="96"/>
    <tableColumn id="5" name="Comitè" dataDxfId="95"/>
  </tableColumns>
  <tableStyleInfo name="TableStyleMedium7" showFirstColumn="0" showLastColumn="0" showRowStripes="1" showColumnStripes="0"/>
</table>
</file>

<file path=xl/tables/table3.xml><?xml version="1.0" encoding="utf-8"?>
<table xmlns="http://schemas.openxmlformats.org/spreadsheetml/2006/main" id="3" name="Taula3" displayName="Taula3" ref="A1:E15" totalsRowShown="0" headerRowBorderDxfId="92" tableBorderDxfId="91">
  <autoFilter ref="A1:E15"/>
  <tableColumns count="5">
    <tableColumn id="1" name="Objectiu (2): Arquitectura" dataDxfId="90"/>
    <tableColumn id="2" name="Descripció" dataDxfId="89"/>
    <tableColumn id="3" name="Compleix" dataDxfId="88"/>
    <tableColumn id="6" name="Justificació (si escau)" dataDxfId="87"/>
    <tableColumn id="5" name="Comitè" dataDxfId="86"/>
  </tableColumns>
  <tableStyleInfo name="TableStyleMedium7" showFirstColumn="0" showLastColumn="0" showRowStripes="1" showColumnStripes="0"/>
</table>
</file>

<file path=xl/tables/table4.xml><?xml version="1.0" encoding="utf-8"?>
<table xmlns="http://schemas.openxmlformats.org/spreadsheetml/2006/main" id="5" name="Taula5" displayName="Taula5" ref="A1:E14" totalsRowShown="0" headerRowBorderDxfId="83" tableBorderDxfId="82">
  <autoFilter ref="A1:E14"/>
  <tableColumns count="5">
    <tableColumn id="1" name="Objectiu (3): Codi font" dataDxfId="81"/>
    <tableColumn id="2" name="Descripció" dataDxfId="80"/>
    <tableColumn id="3" name="Compleix" dataDxfId="79"/>
    <tableColumn id="6" name="Justificació (si escau)" dataDxfId="78"/>
    <tableColumn id="5" name="Comitè" dataDxfId="77"/>
  </tableColumns>
  <tableStyleInfo name="TableStyleMedium7" showFirstColumn="0" showLastColumn="0" showRowStripes="1" showColumnStripes="0"/>
</table>
</file>

<file path=xl/tables/table5.xml><?xml version="1.0" encoding="utf-8"?>
<table xmlns="http://schemas.openxmlformats.org/spreadsheetml/2006/main" id="6" name="Taula6" displayName="Taula6" ref="A1:E10" totalsRowShown="0" headerRowBorderDxfId="74" tableBorderDxfId="73">
  <autoFilter ref="A1:E10"/>
  <tableColumns count="5">
    <tableColumn id="1" name="Objectiu (4): Sotfware de tercers" dataDxfId="72"/>
    <tableColumn id="2" name="Descripció" dataDxfId="71"/>
    <tableColumn id="3" name="Compleix" dataDxfId="70"/>
    <tableColumn id="6" name="Justificació (si escau)" dataDxfId="69"/>
    <tableColumn id="5" name="Comitè" dataDxfId="68"/>
  </tableColumns>
  <tableStyleInfo name="TableStyleMedium7" showFirstColumn="0" showLastColumn="0" showRowStripes="1" showColumnStripes="0"/>
</table>
</file>

<file path=xl/tables/table6.xml><?xml version="1.0" encoding="utf-8"?>
<table xmlns="http://schemas.openxmlformats.org/spreadsheetml/2006/main" id="7" name="Taula7" displayName="Taula7" ref="A1:E8" totalsRowShown="0" headerRowBorderDxfId="65" tableBorderDxfId="64">
  <autoFilter ref="A1:E8"/>
  <tableColumns count="5">
    <tableColumn id="1" name="Objectiu (5): Implementació criptogràfica" dataDxfId="63"/>
    <tableColumn id="2" name="Descripció" dataDxfId="62"/>
    <tableColumn id="3" name="Compleix" dataDxfId="61"/>
    <tableColumn id="6" name="Justificació (si escau)" dataDxfId="60"/>
    <tableColumn id="5" name="Comitè" dataDxfId="59"/>
  </tableColumns>
  <tableStyleInfo name="TableStyleMedium7" showFirstColumn="0" showLastColumn="0" showRowStripes="1" showColumnStripes="0"/>
</table>
</file>

<file path=xl/tables/table7.xml><?xml version="1.0" encoding="utf-8"?>
<table xmlns="http://schemas.openxmlformats.org/spreadsheetml/2006/main" id="8" name="Taula8" displayName="Taula8" ref="A1:E13" totalsRowShown="0" headerRowBorderDxfId="56" tableBorderDxfId="55">
  <autoFilter ref="A1:E13"/>
  <tableColumns count="5">
    <tableColumn id="1" name="Objectiu (6): Mesures d'autenticació" dataDxfId="54"/>
    <tableColumn id="2" name="Descripció"/>
    <tableColumn id="3" name="Compleix" dataDxfId="53"/>
    <tableColumn id="6" name="Justificació (si escau)" dataDxfId="52"/>
    <tableColumn id="5" name="Comitè" dataDxfId="51"/>
  </tableColumns>
  <tableStyleInfo name="TableStyleMedium7" showFirstColumn="0" showLastColumn="0" showRowStripes="1" showColumnStripes="0"/>
</table>
</file>

<file path=xl/tables/table8.xml><?xml version="1.0" encoding="utf-8"?>
<table xmlns="http://schemas.openxmlformats.org/spreadsheetml/2006/main" id="9" name="Taula9" displayName="Taula9" ref="A1:E21" totalsRowShown="0" headerRowBorderDxfId="48" tableBorderDxfId="47">
  <autoFilter ref="A1:E21"/>
  <tableColumns count="5">
    <tableColumn id="1" name="Objectiu (7): Emmagatzematge i protecció de dades" dataDxfId="46"/>
    <tableColumn id="2" name="Descripció" dataDxfId="45"/>
    <tableColumn id="3" name="Compleix" dataDxfId="44"/>
    <tableColumn id="5" name="Justificació (si escau)" dataDxfId="43"/>
    <tableColumn id="6" name="Comitè" dataDxfId="42"/>
  </tableColumns>
  <tableStyleInfo name="TableStyleMedium7" showFirstColumn="0" showLastColumn="0" showRowStripes="1" showColumnStripes="0"/>
</table>
</file>

<file path=xl/tables/table9.xml><?xml version="1.0" encoding="utf-8"?>
<table xmlns="http://schemas.openxmlformats.org/spreadsheetml/2006/main" id="10" name="Taula10" displayName="Taula10" ref="A1:E12" totalsRowShown="0" headerRowBorderDxfId="39" tableBorderDxfId="38">
  <autoFilter ref="A1:E12"/>
  <tableColumns count="5">
    <tableColumn id="1" name="Objectiu (8): Recursos de pagament" dataDxfId="37"/>
    <tableColumn id="2" name="Descripció" dataDxfId="36"/>
    <tableColumn id="3" name="Compleix" dataDxfId="35"/>
    <tableColumn id="6" name="Justificació (si escau)" dataDxfId="34"/>
    <tableColumn id="5" name="Comitè" dataDxfId="33"/>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pd@ticsalutsocial.cat" TargetMode="External"/><Relationship Id="rId1" Type="http://schemas.openxmlformats.org/officeDocument/2006/relationships/hyperlink" Target="https://ticsalutsocial.cat/dpd-salu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activeCell="C12" sqref="C12:D14"/>
    </sheetView>
  </sheetViews>
  <sheetFormatPr baseColWidth="10" defaultColWidth="9.140625" defaultRowHeight="15" x14ac:dyDescent="0.25"/>
  <cols>
    <col min="1" max="1" width="4.140625" style="13" customWidth="1"/>
    <col min="2" max="2" width="61.140625" style="13" customWidth="1"/>
    <col min="3" max="3" width="58.28515625" style="12" customWidth="1"/>
    <col min="4" max="4" width="46.28515625" style="13" customWidth="1"/>
    <col min="5" max="5" width="9.140625" style="13"/>
    <col min="6" max="6" width="14" style="13" customWidth="1"/>
    <col min="7" max="7" width="164.42578125" style="13" bestFit="1" customWidth="1"/>
    <col min="8" max="16384" width="9.140625" style="13"/>
  </cols>
  <sheetData>
    <row r="1" spans="1:14" ht="15" customHeight="1" x14ac:dyDescent="0.25">
      <c r="B1" s="49" t="s">
        <v>0</v>
      </c>
      <c r="C1" s="49"/>
      <c r="D1" s="49"/>
    </row>
    <row r="2" spans="1:14" ht="15" customHeight="1" x14ac:dyDescent="0.25">
      <c r="A2" s="48"/>
      <c r="B2" s="49"/>
      <c r="C2" s="49"/>
      <c r="D2" s="49"/>
    </row>
    <row r="3" spans="1:14" ht="15" customHeight="1" x14ac:dyDescent="0.25">
      <c r="A3" s="48"/>
      <c r="B3" s="49"/>
      <c r="C3" s="49"/>
      <c r="D3" s="49"/>
    </row>
    <row r="4" spans="1:14" ht="15" customHeight="1" x14ac:dyDescent="0.25">
      <c r="A4" s="48"/>
      <c r="B4" s="49"/>
      <c r="C4" s="49"/>
      <c r="D4" s="49"/>
    </row>
    <row r="5" spans="1:14" ht="15" customHeight="1" x14ac:dyDescent="0.25">
      <c r="A5" s="48"/>
      <c r="B5" s="49"/>
      <c r="C5" s="49"/>
      <c r="D5" s="49"/>
    </row>
    <row r="6" spans="1:14" ht="15" customHeight="1" x14ac:dyDescent="0.25">
      <c r="A6" s="48"/>
      <c r="B6" s="49"/>
      <c r="C6" s="49"/>
      <c r="D6" s="49"/>
    </row>
    <row r="7" spans="1:14" ht="15" customHeight="1" x14ac:dyDescent="0.25">
      <c r="A7" s="48"/>
      <c r="B7" s="49"/>
      <c r="C7" s="49"/>
      <c r="D7" s="49"/>
    </row>
    <row r="8" spans="1:14" ht="15.75" customHeight="1" thickBot="1" x14ac:dyDescent="0.3">
      <c r="A8" s="48"/>
      <c r="B8" s="50"/>
      <c r="C8" s="50"/>
      <c r="D8" s="50"/>
    </row>
    <row r="9" spans="1:14" ht="120" customHeight="1" thickBot="1" x14ac:dyDescent="0.3">
      <c r="A9" s="48"/>
      <c r="B9" s="52" t="s">
        <v>298</v>
      </c>
      <c r="C9" s="53"/>
      <c r="D9" s="54"/>
      <c r="E9" s="14"/>
      <c r="F9" s="14"/>
      <c r="G9" s="14"/>
      <c r="H9" s="14"/>
      <c r="I9" s="14"/>
      <c r="J9" s="14"/>
      <c r="K9" s="14"/>
      <c r="L9" s="14"/>
      <c r="M9" s="14"/>
      <c r="N9" s="14"/>
    </row>
    <row r="10" spans="1:14" x14ac:dyDescent="0.25">
      <c r="A10" s="48"/>
      <c r="B10" s="32"/>
      <c r="C10" s="32"/>
      <c r="D10" s="32"/>
      <c r="E10" s="14"/>
      <c r="F10" s="14"/>
      <c r="G10" s="14"/>
      <c r="H10" s="14"/>
      <c r="I10" s="14"/>
      <c r="J10" s="14"/>
      <c r="K10" s="14"/>
      <c r="L10" s="14"/>
      <c r="M10" s="14"/>
      <c r="N10" s="14"/>
    </row>
    <row r="11" spans="1:14" x14ac:dyDescent="0.25">
      <c r="A11" s="48"/>
      <c r="B11" s="15" t="s">
        <v>1</v>
      </c>
      <c r="C11" s="51" t="s">
        <v>2</v>
      </c>
      <c r="D11" s="51"/>
    </row>
    <row r="12" spans="1:14" ht="45" customHeight="1" x14ac:dyDescent="0.25">
      <c r="A12" s="48"/>
      <c r="B12" s="13" t="s">
        <v>3</v>
      </c>
      <c r="C12" s="55" t="s">
        <v>4</v>
      </c>
      <c r="D12" s="56"/>
    </row>
    <row r="13" spans="1:14" x14ac:dyDescent="0.25">
      <c r="A13" s="48"/>
      <c r="B13" s="31" t="s">
        <v>295</v>
      </c>
      <c r="C13" s="56"/>
      <c r="D13" s="56"/>
    </row>
    <row r="14" spans="1:14" x14ac:dyDescent="0.25">
      <c r="A14" s="48"/>
      <c r="B14" s="31" t="s">
        <v>296</v>
      </c>
      <c r="C14" s="56"/>
      <c r="D14" s="56"/>
    </row>
    <row r="15" spans="1:14" x14ac:dyDescent="0.25">
      <c r="A15" s="48"/>
      <c r="B15" s="48" t="s">
        <v>289</v>
      </c>
      <c r="C15" s="48"/>
      <c r="D15" s="48"/>
    </row>
    <row r="16" spans="1:14" ht="59.25" customHeight="1" x14ac:dyDescent="0.25">
      <c r="A16" s="48"/>
      <c r="B16" s="57" t="s">
        <v>5</v>
      </c>
      <c r="C16" s="57"/>
      <c r="D16" s="57"/>
    </row>
  </sheetData>
  <sheetProtection sheet="1" objects="1" scenarios="1"/>
  <mergeCells count="7">
    <mergeCell ref="A2:A16"/>
    <mergeCell ref="B1:D8"/>
    <mergeCell ref="C11:D11"/>
    <mergeCell ref="B9:D9"/>
    <mergeCell ref="C12:D14"/>
    <mergeCell ref="B16:D16"/>
    <mergeCell ref="B15:D15"/>
  </mergeCells>
  <hyperlinks>
    <hyperlink ref="B13" r:id="rId1"/>
    <hyperlink ref="B14"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E2" sqref="E2"/>
    </sheetView>
  </sheetViews>
  <sheetFormatPr baseColWidth="10" defaultColWidth="11.42578125" defaultRowHeight="15" x14ac:dyDescent="0.25"/>
  <cols>
    <col min="1" max="1" width="20.5703125" style="2" customWidth="1"/>
    <col min="2" max="2" width="74.85546875" style="2" customWidth="1"/>
    <col min="3" max="3" width="13.28515625" style="1" bestFit="1" customWidth="1"/>
    <col min="4" max="4" width="23" style="1" bestFit="1" customWidth="1"/>
    <col min="5" max="16384" width="11.42578125" style="1"/>
  </cols>
  <sheetData>
    <row r="1" spans="1:5" ht="33.6" customHeight="1" thickBot="1" x14ac:dyDescent="0.3">
      <c r="A1" s="16" t="s">
        <v>185</v>
      </c>
      <c r="B1" s="18" t="s">
        <v>19</v>
      </c>
      <c r="C1" s="17" t="s">
        <v>285</v>
      </c>
      <c r="D1" s="17" t="s">
        <v>291</v>
      </c>
      <c r="E1" s="25" t="s">
        <v>306</v>
      </c>
    </row>
    <row r="2" spans="1:5" ht="30" x14ac:dyDescent="0.25">
      <c r="A2" s="2" t="s">
        <v>186</v>
      </c>
      <c r="B2" s="7" t="s">
        <v>187</v>
      </c>
      <c r="C2" s="24" t="s">
        <v>23</v>
      </c>
      <c r="D2" s="24"/>
      <c r="E2" s="24" t="s">
        <v>287</v>
      </c>
    </row>
    <row r="3" spans="1:5" ht="30" x14ac:dyDescent="0.25">
      <c r="A3" s="2" t="s">
        <v>188</v>
      </c>
      <c r="B3" s="7" t="s">
        <v>189</v>
      </c>
      <c r="C3" s="24" t="s">
        <v>23</v>
      </c>
      <c r="D3" s="24"/>
      <c r="E3" s="24" t="s">
        <v>287</v>
      </c>
    </row>
    <row r="4" spans="1:5" ht="30" x14ac:dyDescent="0.25">
      <c r="A4" s="2" t="s">
        <v>190</v>
      </c>
      <c r="B4" s="7" t="s">
        <v>290</v>
      </c>
      <c r="C4" s="24" t="s">
        <v>23</v>
      </c>
      <c r="D4" s="24"/>
      <c r="E4" s="24" t="s">
        <v>287</v>
      </c>
    </row>
    <row r="5" spans="1:5" x14ac:dyDescent="0.25">
      <c r="A5" s="2" t="s">
        <v>191</v>
      </c>
      <c r="B5" s="7" t="s">
        <v>194</v>
      </c>
      <c r="C5" s="24" t="s">
        <v>23</v>
      </c>
      <c r="D5" s="24"/>
      <c r="E5" s="24" t="s">
        <v>287</v>
      </c>
    </row>
    <row r="6" spans="1:5" ht="45" x14ac:dyDescent="0.25">
      <c r="A6" s="2" t="s">
        <v>193</v>
      </c>
      <c r="B6" s="7" t="s">
        <v>198</v>
      </c>
      <c r="C6" s="24" t="s">
        <v>23</v>
      </c>
      <c r="D6" s="24"/>
      <c r="E6" s="24"/>
    </row>
    <row r="7" spans="1:5" ht="30" x14ac:dyDescent="0.25">
      <c r="A7" s="2" t="s">
        <v>195</v>
      </c>
      <c r="B7" s="7" t="s">
        <v>200</v>
      </c>
      <c r="C7" s="24" t="s">
        <v>23</v>
      </c>
      <c r="D7" s="24"/>
      <c r="E7" s="24"/>
    </row>
    <row r="8" spans="1:5" x14ac:dyDescent="0.25">
      <c r="A8" s="2" t="s">
        <v>197</v>
      </c>
      <c r="B8" s="7" t="s">
        <v>202</v>
      </c>
      <c r="C8" s="24" t="s">
        <v>23</v>
      </c>
      <c r="D8" s="24"/>
      <c r="E8" s="24"/>
    </row>
    <row r="9" spans="1:5" ht="30" x14ac:dyDescent="0.25">
      <c r="A9" s="2" t="s">
        <v>199</v>
      </c>
      <c r="B9" s="5" t="s">
        <v>204</v>
      </c>
      <c r="C9" s="24" t="s">
        <v>23</v>
      </c>
      <c r="D9" s="24"/>
      <c r="E9" s="24"/>
    </row>
    <row r="10" spans="1:5" ht="30" x14ac:dyDescent="0.25">
      <c r="A10" s="2" t="s">
        <v>201</v>
      </c>
      <c r="B10" s="7" t="s">
        <v>196</v>
      </c>
      <c r="C10" s="24" t="s">
        <v>49</v>
      </c>
      <c r="D10" s="24" t="s">
        <v>292</v>
      </c>
      <c r="E10" s="24"/>
    </row>
    <row r="11" spans="1:5" ht="30.75" thickBot="1" x14ac:dyDescent="0.3">
      <c r="A11" s="2" t="s">
        <v>203</v>
      </c>
      <c r="B11" s="7" t="s">
        <v>192</v>
      </c>
      <c r="C11" s="24" t="s">
        <v>49</v>
      </c>
      <c r="D11" s="24" t="s">
        <v>292</v>
      </c>
      <c r="E11" s="24"/>
    </row>
    <row r="12" spans="1:5" ht="52.9" customHeight="1" thickBot="1" x14ac:dyDescent="0.35">
      <c r="A12" s="23" t="s">
        <v>286</v>
      </c>
      <c r="B12" s="27" t="str">
        <f>IF(Taula10[[#This Row],[Compleix]]="No","Alt","Baix")</f>
        <v>Baix</v>
      </c>
      <c r="C12" s="6" t="str">
        <f>IFERROR(INDEX(C$2:C9,MATCH("No",C$2:C9,0)),"Sí")</f>
        <v>Sí</v>
      </c>
    </row>
  </sheetData>
  <sheetProtection sheet="1" objects="1" scenarios="1"/>
  <conditionalFormatting sqref="B12">
    <cfRule type="containsText" dxfId="41" priority="1" operator="containsText" text="Alt">
      <formula>NOT(ISERROR(SEARCH("Alt",B12)))</formula>
    </cfRule>
    <cfRule type="containsText" dxfId="40" priority="2" operator="containsText" text="Baix">
      <formula>NOT(ISERROR(SEARCH("Baix",B12)))</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E2" sqref="E2"/>
    </sheetView>
  </sheetViews>
  <sheetFormatPr baseColWidth="10" defaultColWidth="11.42578125" defaultRowHeight="15" x14ac:dyDescent="0.25"/>
  <cols>
    <col min="1" max="1" width="24" style="2" bestFit="1" customWidth="1"/>
    <col min="2" max="2" width="71.7109375" style="2" customWidth="1"/>
    <col min="3" max="3" width="13.28515625" style="1" bestFit="1" customWidth="1"/>
    <col min="4" max="4" width="23" style="1" bestFit="1" customWidth="1"/>
    <col min="5" max="16384" width="11.42578125" style="1"/>
  </cols>
  <sheetData>
    <row r="1" spans="1:5" ht="33.6" customHeight="1" thickBot="1" x14ac:dyDescent="0.3">
      <c r="A1" s="16" t="s">
        <v>205</v>
      </c>
      <c r="B1" s="18" t="s">
        <v>19</v>
      </c>
      <c r="C1" s="17" t="s">
        <v>285</v>
      </c>
      <c r="D1" s="17" t="s">
        <v>291</v>
      </c>
      <c r="E1" s="25" t="s">
        <v>306</v>
      </c>
    </row>
    <row r="2" spans="1:5" ht="30" x14ac:dyDescent="0.25">
      <c r="A2" s="2" t="s">
        <v>206</v>
      </c>
      <c r="B2" s="7" t="s">
        <v>207</v>
      </c>
      <c r="C2" s="24" t="s">
        <v>23</v>
      </c>
      <c r="D2" s="24"/>
      <c r="E2" s="24"/>
    </row>
    <row r="3" spans="1:5" x14ac:dyDescent="0.25">
      <c r="A3" s="2" t="s">
        <v>208</v>
      </c>
      <c r="B3" s="7" t="s">
        <v>209</v>
      </c>
      <c r="C3" s="24" t="s">
        <v>23</v>
      </c>
      <c r="D3" s="24"/>
      <c r="E3" s="24"/>
    </row>
    <row r="4" spans="1:5" ht="30" x14ac:dyDescent="0.25">
      <c r="A4" s="2" t="s">
        <v>210</v>
      </c>
      <c r="B4" s="7" t="s">
        <v>211</v>
      </c>
      <c r="C4" s="24" t="s">
        <v>23</v>
      </c>
      <c r="D4" s="24"/>
      <c r="E4" s="24"/>
    </row>
    <row r="5" spans="1:5" x14ac:dyDescent="0.25">
      <c r="A5" s="2" t="s">
        <v>212</v>
      </c>
      <c r="B5" s="7" t="s">
        <v>213</v>
      </c>
      <c r="C5" s="24" t="s">
        <v>23</v>
      </c>
      <c r="D5" s="24"/>
      <c r="E5" s="24"/>
    </row>
    <row r="6" spans="1:5" x14ac:dyDescent="0.25">
      <c r="A6" s="2" t="s">
        <v>214</v>
      </c>
      <c r="B6" s="7" t="s">
        <v>215</v>
      </c>
      <c r="C6" s="24" t="s">
        <v>23</v>
      </c>
      <c r="D6" s="24"/>
      <c r="E6" s="24"/>
    </row>
    <row r="7" spans="1:5" ht="30" x14ac:dyDescent="0.25">
      <c r="A7" s="2" t="s">
        <v>216</v>
      </c>
      <c r="B7" s="7" t="s">
        <v>217</v>
      </c>
      <c r="C7" s="24" t="s">
        <v>23</v>
      </c>
      <c r="D7" s="24"/>
      <c r="E7" s="24"/>
    </row>
    <row r="8" spans="1:5" x14ac:dyDescent="0.25">
      <c r="A8" s="2" t="s">
        <v>218</v>
      </c>
      <c r="B8" s="7" t="s">
        <v>219</v>
      </c>
      <c r="C8" s="24" t="s">
        <v>23</v>
      </c>
      <c r="D8" s="24"/>
      <c r="E8" s="24"/>
    </row>
    <row r="9" spans="1:5" ht="30" x14ac:dyDescent="0.25">
      <c r="A9" s="2" t="s">
        <v>220</v>
      </c>
      <c r="B9" s="7" t="s">
        <v>293</v>
      </c>
      <c r="C9" s="24" t="s">
        <v>23</v>
      </c>
      <c r="D9" s="24"/>
      <c r="E9" s="24"/>
    </row>
    <row r="10" spans="1:5" ht="30" x14ac:dyDescent="0.25">
      <c r="A10" s="2" t="s">
        <v>221</v>
      </c>
      <c r="B10" s="7" t="s">
        <v>222</v>
      </c>
      <c r="C10" s="24" t="s">
        <v>23</v>
      </c>
      <c r="D10" s="24"/>
      <c r="E10" s="24"/>
    </row>
    <row r="11" spans="1:5" ht="30.75" thickBot="1" x14ac:dyDescent="0.3">
      <c r="A11" s="2" t="s">
        <v>223</v>
      </c>
      <c r="B11" s="5" t="s">
        <v>224</v>
      </c>
      <c r="C11" s="24" t="s">
        <v>23</v>
      </c>
      <c r="D11" s="24"/>
      <c r="E11" s="24"/>
    </row>
    <row r="12" spans="1:5" ht="55.9" customHeight="1" thickBot="1" x14ac:dyDescent="0.35">
      <c r="A12" s="23" t="s">
        <v>286</v>
      </c>
      <c r="B12" s="27" t="str">
        <f>IF(Taula11[[#This Row],[Compleix]]="No","Alt","Baix")</f>
        <v>Baix</v>
      </c>
      <c r="C12" s="6" t="str">
        <f>IFERROR(INDEX(C$2:C11,MATCH("No",C$2:C11,0)),"Sí")</f>
        <v>Sí</v>
      </c>
    </row>
  </sheetData>
  <sheetProtection sheet="1" objects="1" scenarios="1"/>
  <conditionalFormatting sqref="B12">
    <cfRule type="containsText" dxfId="32" priority="1" operator="containsText" text="Alt">
      <formula>NOT(ISERROR(SEARCH("Alt",B12)))</formula>
    </cfRule>
    <cfRule type="containsText" dxfId="31" priority="2" operator="containsText" text="Baix">
      <formula>NOT(ISERROR(SEARCH("Baix",B12)))</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E2" sqref="E2"/>
    </sheetView>
  </sheetViews>
  <sheetFormatPr baseColWidth="10" defaultColWidth="11.42578125" defaultRowHeight="15" x14ac:dyDescent="0.25"/>
  <cols>
    <col min="1" max="1" width="23.28515625" style="2" customWidth="1"/>
    <col min="2" max="2" width="67.7109375" style="2" customWidth="1"/>
    <col min="3" max="3" width="13.28515625" style="1" bestFit="1" customWidth="1"/>
    <col min="4" max="4" width="23" style="1" bestFit="1" customWidth="1"/>
    <col min="5" max="16384" width="11.42578125" style="1"/>
  </cols>
  <sheetData>
    <row r="1" spans="1:5" ht="33.6" customHeight="1" thickBot="1" x14ac:dyDescent="0.3">
      <c r="A1" s="16" t="s">
        <v>225</v>
      </c>
      <c r="B1" s="18" t="s">
        <v>19</v>
      </c>
      <c r="C1" s="17" t="s">
        <v>285</v>
      </c>
      <c r="D1" s="17" t="s">
        <v>291</v>
      </c>
      <c r="E1" s="25" t="s">
        <v>306</v>
      </c>
    </row>
    <row r="2" spans="1:5" ht="45" x14ac:dyDescent="0.25">
      <c r="A2" s="2" t="s">
        <v>226</v>
      </c>
      <c r="B2" s="7" t="s">
        <v>227</v>
      </c>
      <c r="C2" s="24" t="s">
        <v>23</v>
      </c>
      <c r="D2" s="24"/>
      <c r="E2" s="24" t="s">
        <v>287</v>
      </c>
    </row>
    <row r="3" spans="1:5" ht="30" x14ac:dyDescent="0.25">
      <c r="A3" s="2" t="s">
        <v>228</v>
      </c>
      <c r="B3" s="7" t="s">
        <v>229</v>
      </c>
      <c r="C3" s="24" t="s">
        <v>23</v>
      </c>
      <c r="D3" s="24"/>
      <c r="E3" s="24" t="s">
        <v>287</v>
      </c>
    </row>
    <row r="4" spans="1:5" ht="30" x14ac:dyDescent="0.25">
      <c r="A4" s="2" t="s">
        <v>230</v>
      </c>
      <c r="B4" s="7" t="s">
        <v>231</v>
      </c>
      <c r="C4" s="24" t="s">
        <v>23</v>
      </c>
      <c r="D4" s="24"/>
      <c r="E4" s="24" t="s">
        <v>287</v>
      </c>
    </row>
    <row r="5" spans="1:5" x14ac:dyDescent="0.25">
      <c r="A5" s="2" t="s">
        <v>232</v>
      </c>
      <c r="B5" s="7" t="s">
        <v>237</v>
      </c>
      <c r="C5" s="24" t="s">
        <v>23</v>
      </c>
      <c r="D5" s="24"/>
      <c r="E5" s="24"/>
    </row>
    <row r="6" spans="1:5" ht="30" x14ac:dyDescent="0.25">
      <c r="A6" s="2" t="s">
        <v>234</v>
      </c>
      <c r="B6" s="7" t="s">
        <v>239</v>
      </c>
      <c r="C6" s="24" t="s">
        <v>23</v>
      </c>
      <c r="D6" s="24"/>
      <c r="E6" s="24"/>
    </row>
    <row r="7" spans="1:5" x14ac:dyDescent="0.25">
      <c r="A7" s="2" t="s">
        <v>236</v>
      </c>
      <c r="B7" s="7" t="s">
        <v>241</v>
      </c>
      <c r="C7" s="24" t="s">
        <v>23</v>
      </c>
      <c r="D7" s="24"/>
      <c r="E7" s="24"/>
    </row>
    <row r="8" spans="1:5" ht="30" x14ac:dyDescent="0.25">
      <c r="A8" s="2" t="s">
        <v>238</v>
      </c>
      <c r="B8" s="5" t="s">
        <v>247</v>
      </c>
      <c r="C8" s="24" t="s">
        <v>23</v>
      </c>
      <c r="D8" s="24"/>
      <c r="E8" s="24" t="s">
        <v>287</v>
      </c>
    </row>
    <row r="9" spans="1:5" ht="30" x14ac:dyDescent="0.25">
      <c r="A9" s="2" t="s">
        <v>240</v>
      </c>
      <c r="B9" s="5" t="s">
        <v>249</v>
      </c>
      <c r="C9" s="24" t="s">
        <v>23</v>
      </c>
      <c r="D9" s="24"/>
      <c r="E9" s="24"/>
    </row>
    <row r="10" spans="1:5" x14ac:dyDescent="0.25">
      <c r="A10" s="2" t="s">
        <v>242</v>
      </c>
      <c r="B10" s="5" t="s">
        <v>251</v>
      </c>
      <c r="C10" s="24" t="s">
        <v>23</v>
      </c>
      <c r="D10" s="24"/>
      <c r="E10" s="24"/>
    </row>
    <row r="11" spans="1:5" ht="30" x14ac:dyDescent="0.25">
      <c r="A11" s="2" t="s">
        <v>244</v>
      </c>
      <c r="B11" s="7" t="s">
        <v>243</v>
      </c>
      <c r="C11" s="24" t="s">
        <v>23</v>
      </c>
      <c r="D11" s="24" t="s">
        <v>292</v>
      </c>
      <c r="E11" s="24"/>
    </row>
    <row r="12" spans="1:5" x14ac:dyDescent="0.25">
      <c r="A12" s="2" t="s">
        <v>246</v>
      </c>
      <c r="B12" s="7" t="s">
        <v>235</v>
      </c>
      <c r="C12" s="24" t="s">
        <v>23</v>
      </c>
      <c r="D12" s="24" t="s">
        <v>292</v>
      </c>
      <c r="E12" s="24"/>
    </row>
    <row r="13" spans="1:5" ht="30" x14ac:dyDescent="0.25">
      <c r="A13" s="2" t="s">
        <v>248</v>
      </c>
      <c r="B13" s="5" t="s">
        <v>245</v>
      </c>
      <c r="C13" s="24" t="s">
        <v>23</v>
      </c>
      <c r="D13" s="24" t="s">
        <v>292</v>
      </c>
      <c r="E13" s="24"/>
    </row>
    <row r="14" spans="1:5" ht="30" x14ac:dyDescent="0.25">
      <c r="A14" s="2" t="s">
        <v>250</v>
      </c>
      <c r="B14" s="5" t="s">
        <v>253</v>
      </c>
      <c r="C14" s="24" t="s">
        <v>23</v>
      </c>
      <c r="D14" s="24" t="s">
        <v>292</v>
      </c>
      <c r="E14" s="24"/>
    </row>
    <row r="15" spans="1:5" ht="45.75" thickBot="1" x14ac:dyDescent="0.3">
      <c r="A15" s="2" t="s">
        <v>252</v>
      </c>
      <c r="B15" s="7" t="s">
        <v>233</v>
      </c>
      <c r="C15" s="24" t="s">
        <v>23</v>
      </c>
      <c r="D15" s="24" t="s">
        <v>292</v>
      </c>
      <c r="E15" s="24"/>
    </row>
    <row r="16" spans="1:5" ht="48.6" customHeight="1" thickBot="1" x14ac:dyDescent="0.35">
      <c r="A16" s="19" t="s">
        <v>286</v>
      </c>
      <c r="B16" s="30" t="str">
        <f>IF(Taula12[[#This Row],[Compleix]]="No","Alt","Baix")</f>
        <v>Baix</v>
      </c>
      <c r="C16" s="6" t="str">
        <f>IFERROR(INDEX(C$2:C10,MATCH("No",C$2:C10,0)),"Sí")</f>
        <v>Sí</v>
      </c>
    </row>
  </sheetData>
  <sheetProtection sheet="1" objects="1" scenarios="1"/>
  <conditionalFormatting sqref="B16">
    <cfRule type="containsText" dxfId="23" priority="1" operator="containsText" text="Alt">
      <formula>NOT(ISERROR(SEARCH("Alt",B16)))</formula>
    </cfRule>
    <cfRule type="containsText" dxfId="22" priority="2" operator="containsText" text="Baix">
      <formula>NOT(ISERROR(SEARCH("Baix",B16)))</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E2" sqref="E2"/>
    </sheetView>
  </sheetViews>
  <sheetFormatPr baseColWidth="10" defaultColWidth="11.42578125" defaultRowHeight="15" x14ac:dyDescent="0.25"/>
  <cols>
    <col min="1" max="1" width="18.7109375" style="2" customWidth="1"/>
    <col min="2" max="2" width="73.42578125" style="2" customWidth="1"/>
    <col min="3" max="3" width="13.28515625" style="1" bestFit="1" customWidth="1"/>
    <col min="4" max="4" width="23" style="1" bestFit="1" customWidth="1"/>
    <col min="5" max="16384" width="11.42578125" style="1"/>
  </cols>
  <sheetData>
    <row r="1" spans="1:5" ht="33.6" customHeight="1" thickBot="1" x14ac:dyDescent="0.3">
      <c r="A1" s="16" t="s">
        <v>254</v>
      </c>
      <c r="B1" s="18" t="s">
        <v>19</v>
      </c>
      <c r="C1" s="17" t="s">
        <v>285</v>
      </c>
      <c r="D1" s="17" t="s">
        <v>291</v>
      </c>
      <c r="E1" s="25" t="s">
        <v>306</v>
      </c>
    </row>
    <row r="2" spans="1:5" ht="30" x14ac:dyDescent="0.25">
      <c r="A2" s="2" t="s">
        <v>255</v>
      </c>
      <c r="B2" s="7" t="s">
        <v>256</v>
      </c>
      <c r="C2" s="24" t="s">
        <v>23</v>
      </c>
      <c r="D2" s="24"/>
      <c r="E2" s="24" t="s">
        <v>287</v>
      </c>
    </row>
    <row r="3" spans="1:5" ht="30" x14ac:dyDescent="0.25">
      <c r="A3" s="2" t="s">
        <v>257</v>
      </c>
      <c r="B3" s="7" t="s">
        <v>294</v>
      </c>
      <c r="C3" s="24" t="s">
        <v>23</v>
      </c>
      <c r="D3" s="24"/>
      <c r="E3" s="24"/>
    </row>
    <row r="4" spans="1:5" ht="30" x14ac:dyDescent="0.25">
      <c r="A4" s="2" t="s">
        <v>258</v>
      </c>
      <c r="B4" s="7" t="s">
        <v>259</v>
      </c>
      <c r="C4" s="24" t="s">
        <v>23</v>
      </c>
      <c r="D4" s="24"/>
      <c r="E4" s="24"/>
    </row>
    <row r="5" spans="1:5" ht="30" x14ac:dyDescent="0.25">
      <c r="A5" s="2" t="s">
        <v>260</v>
      </c>
      <c r="B5" s="7" t="s">
        <v>261</v>
      </c>
      <c r="C5" s="24" t="s">
        <v>23</v>
      </c>
      <c r="D5" s="24"/>
      <c r="E5" s="24"/>
    </row>
    <row r="6" spans="1:5" ht="30" x14ac:dyDescent="0.25">
      <c r="A6" s="2" t="s">
        <v>262</v>
      </c>
      <c r="B6" s="7" t="s">
        <v>263</v>
      </c>
      <c r="C6" s="24" t="s">
        <v>23</v>
      </c>
      <c r="D6" s="24"/>
      <c r="E6" s="24"/>
    </row>
    <row r="7" spans="1:5" x14ac:dyDescent="0.25">
      <c r="A7" s="2" t="s">
        <v>264</v>
      </c>
      <c r="B7" s="7" t="s">
        <v>265</v>
      </c>
      <c r="C7" s="24" t="s">
        <v>23</v>
      </c>
      <c r="D7" s="24"/>
      <c r="E7" s="24"/>
    </row>
    <row r="8" spans="1:5" ht="45" x14ac:dyDescent="0.25">
      <c r="A8" s="2" t="s">
        <v>266</v>
      </c>
      <c r="B8" s="7" t="s">
        <v>267</v>
      </c>
      <c r="C8" s="24" t="s">
        <v>23</v>
      </c>
      <c r="D8" s="24"/>
      <c r="E8" s="24"/>
    </row>
    <row r="9" spans="1:5" ht="30" x14ac:dyDescent="0.25">
      <c r="A9" s="2" t="s">
        <v>268</v>
      </c>
      <c r="B9" s="7" t="s">
        <v>269</v>
      </c>
      <c r="C9" s="24" t="s">
        <v>23</v>
      </c>
      <c r="D9" s="24"/>
      <c r="E9" s="24"/>
    </row>
    <row r="10" spans="1:5" ht="30.75" thickBot="1" x14ac:dyDescent="0.3">
      <c r="A10" s="2" t="s">
        <v>270</v>
      </c>
      <c r="B10" s="7" t="s">
        <v>271</v>
      </c>
      <c r="C10" s="24" t="s">
        <v>23</v>
      </c>
      <c r="D10" s="24"/>
      <c r="E10" s="24"/>
    </row>
    <row r="11" spans="1:5" ht="48.6" customHeight="1" thickBot="1" x14ac:dyDescent="0.35">
      <c r="A11" s="19" t="s">
        <v>286</v>
      </c>
      <c r="B11" s="30" t="str">
        <f>IF(Taula13[[#This Row],[Compleix]]="No","Alt","Baix")</f>
        <v>Baix</v>
      </c>
      <c r="C11" s="6" t="str">
        <f>IFERROR(INDEX(C$2:C10,MATCH("No",C$2:C10,0)),"Sí")</f>
        <v>Sí</v>
      </c>
    </row>
  </sheetData>
  <sheetProtection sheet="1" objects="1" scenarios="1"/>
  <conditionalFormatting sqref="B11">
    <cfRule type="containsText" dxfId="14" priority="1" operator="containsText" text="Alt">
      <formula>NOT(ISERROR(SEARCH("Alt",B11)))</formula>
    </cfRule>
    <cfRule type="containsText" dxfId="13" priority="2" operator="containsText" text="Baix">
      <formula>NOT(ISERROR(SEARCH("Baix",B11)))</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E11" sqref="E11"/>
    </sheetView>
  </sheetViews>
  <sheetFormatPr baseColWidth="10" defaultColWidth="15.140625" defaultRowHeight="15" x14ac:dyDescent="0.25"/>
  <cols>
    <col min="1" max="1" width="13" style="2" customWidth="1"/>
    <col min="2" max="2" width="22.42578125" style="2" customWidth="1"/>
    <col min="3" max="3" width="83.28515625" style="2" customWidth="1"/>
    <col min="4" max="4" width="17.140625" style="2" customWidth="1"/>
    <col min="5" max="67" width="15.140625" style="1" customWidth="1"/>
    <col min="68" max="16384" width="15.140625" style="1"/>
  </cols>
  <sheetData>
    <row r="1" spans="1:4" x14ac:dyDescent="0.25">
      <c r="A1" s="2" t="s">
        <v>20</v>
      </c>
      <c r="B1" s="2" t="s">
        <v>272</v>
      </c>
      <c r="C1" s="6" t="s">
        <v>19</v>
      </c>
      <c r="D1" s="6" t="s">
        <v>273</v>
      </c>
    </row>
    <row r="2" spans="1:4" x14ac:dyDescent="0.25">
      <c r="A2" s="2" t="s">
        <v>23</v>
      </c>
      <c r="B2" s="2" t="s">
        <v>274</v>
      </c>
      <c r="C2" s="5" t="s">
        <v>275</v>
      </c>
      <c r="D2" s="10" t="s">
        <v>276</v>
      </c>
    </row>
    <row r="3" spans="1:4" x14ac:dyDescent="0.25">
      <c r="A3" s="2" t="s">
        <v>49</v>
      </c>
      <c r="B3" s="2" t="s">
        <v>277</v>
      </c>
      <c r="C3" s="5" t="s">
        <v>278</v>
      </c>
      <c r="D3" s="11" t="s">
        <v>279</v>
      </c>
    </row>
    <row r="4" spans="1:4" ht="45" x14ac:dyDescent="0.25">
      <c r="B4" s="2" t="s">
        <v>280</v>
      </c>
      <c r="C4" s="5" t="s">
        <v>281</v>
      </c>
      <c r="D4" s="9" t="s">
        <v>282</v>
      </c>
    </row>
    <row r="5" spans="1:4" x14ac:dyDescent="0.25">
      <c r="B5" s="2" t="s">
        <v>283</v>
      </c>
      <c r="C5" s="5" t="s">
        <v>284</v>
      </c>
    </row>
    <row r="14" spans="1:4" s="3" customFormat="1" ht="14.45" x14ac:dyDescent="0.3">
      <c r="A14" s="4"/>
      <c r="B14" s="4"/>
      <c r="C14" s="4"/>
      <c r="D14" s="4"/>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E13" sqref="E13"/>
    </sheetView>
  </sheetViews>
  <sheetFormatPr baseColWidth="10" defaultColWidth="15.140625" defaultRowHeight="15" x14ac:dyDescent="0.25"/>
  <cols>
    <col min="1" max="1" width="33.140625" style="2" customWidth="1"/>
    <col min="2" max="2" width="28.7109375" style="1" customWidth="1"/>
    <col min="3" max="3" width="26" style="1" customWidth="1"/>
    <col min="4" max="16384" width="15.140625" style="1"/>
  </cols>
  <sheetData>
    <row r="1" spans="1:3" ht="15.75" x14ac:dyDescent="0.25">
      <c r="A1" s="46" t="s">
        <v>300</v>
      </c>
      <c r="B1" s="47"/>
      <c r="C1" s="47"/>
    </row>
    <row r="2" spans="1:3" ht="14.45" x14ac:dyDescent="0.3">
      <c r="A2" s="45" t="s">
        <v>301</v>
      </c>
      <c r="B2" s="47"/>
      <c r="C2" s="47"/>
    </row>
    <row r="3" spans="1:3" ht="14.45" x14ac:dyDescent="0.3">
      <c r="A3" s="45" t="s">
        <v>302</v>
      </c>
      <c r="B3" s="47"/>
      <c r="C3" s="47"/>
    </row>
    <row r="4" spans="1:3" ht="14.45" x14ac:dyDescent="0.3">
      <c r="A4" s="45" t="s">
        <v>303</v>
      </c>
      <c r="B4" s="47"/>
      <c r="C4" s="47"/>
    </row>
    <row r="5" spans="1:3" ht="14.45" x14ac:dyDescent="0.3">
      <c r="A5" s="45" t="s">
        <v>307</v>
      </c>
      <c r="B5" s="47"/>
      <c r="C5" s="47"/>
    </row>
    <row r="7" spans="1:3" ht="33.6" customHeight="1" thickBot="1" x14ac:dyDescent="0.3">
      <c r="A7" s="16" t="s">
        <v>304</v>
      </c>
      <c r="B7" s="17" t="s">
        <v>305</v>
      </c>
      <c r="C7" s="25" t="s">
        <v>6</v>
      </c>
    </row>
    <row r="8" spans="1:3" x14ac:dyDescent="0.25">
      <c r="A8" s="20" t="s">
        <v>7</v>
      </c>
      <c r="B8" s="42" t="str">
        <f>'1-Propòsit'!C12</f>
        <v>Sí</v>
      </c>
      <c r="C8" s="42" t="str">
        <f>IF(Taula1[[#This Row],[Compleix?]]="No","Alt","Baix")</f>
        <v>Baix</v>
      </c>
    </row>
    <row r="9" spans="1:3" ht="14.45" x14ac:dyDescent="0.3">
      <c r="A9" s="20" t="s">
        <v>8</v>
      </c>
      <c r="B9" s="42" t="str">
        <f>'2-Arquitectura'!C15</f>
        <v>Sí</v>
      </c>
      <c r="C9" s="42" t="str">
        <f>IF(Taula1[[#This Row],[Compleix?]]="No","Alt","Baix")</f>
        <v>Baix</v>
      </c>
    </row>
    <row r="10" spans="1:3" ht="14.45" x14ac:dyDescent="0.3">
      <c r="A10" s="20" t="s">
        <v>9</v>
      </c>
      <c r="B10" s="42" t="str">
        <f>'3-Codi font'!C14</f>
        <v>Sí</v>
      </c>
      <c r="C10" s="42" t="str">
        <f>IF(Taula1[[#This Row],[Compleix?]]="No","Alt","Baix")</f>
        <v>Baix</v>
      </c>
    </row>
    <row r="11" spans="1:3" ht="14.45" x14ac:dyDescent="0.3">
      <c r="A11" s="20" t="s">
        <v>10</v>
      </c>
      <c r="B11" s="42" t="str">
        <f>'4-Software de tercers'!C10</f>
        <v>Sí</v>
      </c>
      <c r="C11" s="42" t="str">
        <f>IF(Taula1[[#This Row],[Compleix?]]="No","Alt","Baix")</f>
        <v>Baix</v>
      </c>
    </row>
    <row r="12" spans="1:3" ht="14.45" x14ac:dyDescent="0.3">
      <c r="A12" s="20" t="s">
        <v>11</v>
      </c>
      <c r="B12" s="42" t="str">
        <f>'5-Criptografia'!C8</f>
        <v>Sí</v>
      </c>
      <c r="C12" s="42" t="str">
        <f>IF(Taula1[[#This Row],[Compleix?]]="No","Alt","Baix")</f>
        <v>Baix</v>
      </c>
    </row>
    <row r="13" spans="1:3" x14ac:dyDescent="0.25">
      <c r="A13" s="20" t="s">
        <v>12</v>
      </c>
      <c r="B13" s="42" t="str">
        <f>'6-Autenticació'!C13</f>
        <v>Sí</v>
      </c>
      <c r="C13" s="42" t="str">
        <f>IF(Taula1[[#This Row],[Compleix?]]="No","Alt","Baix")</f>
        <v>Baix</v>
      </c>
    </row>
    <row r="14" spans="1:3" ht="14.45" x14ac:dyDescent="0.3">
      <c r="A14" s="20" t="s">
        <v>13</v>
      </c>
      <c r="B14" s="42" t="str">
        <f>'7-Emmagatzematge'!C21</f>
        <v>Sí</v>
      </c>
      <c r="C14" s="42" t="str">
        <f>IF(Taula1[[#This Row],[Compleix?]]="No","Alt","Baix")</f>
        <v>Baix</v>
      </c>
    </row>
    <row r="15" spans="1:3" ht="14.45" x14ac:dyDescent="0.3">
      <c r="A15" s="20" t="s">
        <v>14</v>
      </c>
      <c r="B15" s="42" t="str">
        <f>'8-Recursos de pagament'!C12</f>
        <v>Sí</v>
      </c>
      <c r="C15" s="42" t="str">
        <f>IF(Taula1[[#This Row],[Compleix?]]="No","Alt","Baix")</f>
        <v>Baix</v>
      </c>
    </row>
    <row r="16" spans="1:3" ht="14.45" x14ac:dyDescent="0.3">
      <c r="A16" s="20" t="s">
        <v>15</v>
      </c>
      <c r="B16" s="42" t="str">
        <f>'9-Comunicacions de Xarxa'!C12</f>
        <v>Sí</v>
      </c>
      <c r="C16" s="42" t="str">
        <f>IF(Taula1[[#This Row],[Compleix?]]="No","Alt","Baix")</f>
        <v>Baix</v>
      </c>
    </row>
    <row r="17" spans="1:3" ht="14.45" x14ac:dyDescent="0.3">
      <c r="A17" s="20" t="s">
        <v>16</v>
      </c>
      <c r="B17" s="42" t="str">
        <f>'10-Interaccions'!C16</f>
        <v>Sí</v>
      </c>
      <c r="C17" s="42" t="str">
        <f>IF(Taula1[[#This Row],[Compleix?]]="No","Alt","Baix")</f>
        <v>Baix</v>
      </c>
    </row>
    <row r="18" spans="1:3" ht="15.75" thickBot="1" x14ac:dyDescent="0.3">
      <c r="A18" s="20" t="s">
        <v>17</v>
      </c>
      <c r="B18" s="42" t="str">
        <f>'11-Resiliència'!C11</f>
        <v>Sí</v>
      </c>
      <c r="C18" s="42" t="str">
        <f>IF(Taula1[[#This Row],[Compleix?]]="No","Alt","Baix")</f>
        <v>Baix</v>
      </c>
    </row>
    <row r="19" spans="1:3" ht="48.6" customHeight="1" thickBot="1" x14ac:dyDescent="0.35">
      <c r="A19" s="43" t="s">
        <v>299</v>
      </c>
      <c r="B19" s="44" t="str">
        <f>IFERROR(INDEX(B8:B18,MATCH("No",B8:B18,0)),"Sí")</f>
        <v>Sí</v>
      </c>
      <c r="C19" s="41" t="str">
        <f>IF(Taula1[[#This Row],[Compleix?]]="No","Alt","Baix")</f>
        <v>Baix</v>
      </c>
    </row>
    <row r="22" spans="1:3" x14ac:dyDescent="0.25">
      <c r="A22" s="33" t="s">
        <v>297</v>
      </c>
      <c r="B22" s="34" t="s">
        <v>19</v>
      </c>
    </row>
    <row r="23" spans="1:3" ht="43.15" x14ac:dyDescent="0.3">
      <c r="A23" s="35" t="s">
        <v>274</v>
      </c>
      <c r="B23" s="36" t="s">
        <v>275</v>
      </c>
    </row>
    <row r="24" spans="1:3" ht="45" x14ac:dyDescent="0.25">
      <c r="A24" s="37" t="s">
        <v>277</v>
      </c>
      <c r="B24" s="38" t="s">
        <v>278</v>
      </c>
    </row>
    <row r="25" spans="1:3" ht="105" x14ac:dyDescent="0.25">
      <c r="A25" s="35" t="s">
        <v>280</v>
      </c>
      <c r="B25" s="36" t="s">
        <v>281</v>
      </c>
    </row>
    <row r="26" spans="1:3" ht="45" x14ac:dyDescent="0.25">
      <c r="A26" s="39" t="s">
        <v>283</v>
      </c>
      <c r="B26" s="40" t="s">
        <v>284</v>
      </c>
    </row>
  </sheetData>
  <sheetProtection sheet="1" objects="1" scenarios="1"/>
  <conditionalFormatting sqref="C19">
    <cfRule type="containsText" dxfId="111" priority="1" operator="containsText" text="Alt">
      <formula>NOT(ISERROR(SEARCH("Alt",C19)))</formula>
    </cfRule>
    <cfRule type="containsText" dxfId="110" priority="2" operator="containsText" text="Baix">
      <formula>NOT(ISERROR(SEARCH("Baix",C19)))</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workbookViewId="0">
      <selection activeCell="E2" sqref="E2"/>
    </sheetView>
  </sheetViews>
  <sheetFormatPr baseColWidth="10" defaultColWidth="11.42578125" defaultRowHeight="15" x14ac:dyDescent="0.25"/>
  <cols>
    <col min="1" max="1" width="22.140625" style="2" customWidth="1"/>
    <col min="2" max="2" width="76.7109375" style="2" customWidth="1"/>
    <col min="3" max="3" width="13" style="1" bestFit="1" customWidth="1"/>
    <col min="4" max="4" width="23" style="1" bestFit="1" customWidth="1"/>
    <col min="5" max="16384" width="11.42578125" style="1"/>
  </cols>
  <sheetData>
    <row r="1" spans="1:5" ht="33.6" customHeight="1" thickBot="1" x14ac:dyDescent="0.3">
      <c r="A1" s="16" t="s">
        <v>18</v>
      </c>
      <c r="B1" s="18" t="s">
        <v>19</v>
      </c>
      <c r="C1" s="17" t="s">
        <v>285</v>
      </c>
      <c r="D1" s="17" t="s">
        <v>291</v>
      </c>
      <c r="E1" s="25" t="s">
        <v>306</v>
      </c>
    </row>
    <row r="2" spans="1:5" ht="45" x14ac:dyDescent="0.25">
      <c r="A2" s="20" t="s">
        <v>21</v>
      </c>
      <c r="B2" s="21" t="s">
        <v>22</v>
      </c>
      <c r="C2" s="24" t="s">
        <v>23</v>
      </c>
      <c r="D2" s="24"/>
      <c r="E2" s="24" t="s">
        <v>287</v>
      </c>
    </row>
    <row r="3" spans="1:5" ht="30" x14ac:dyDescent="0.25">
      <c r="A3" s="20" t="s">
        <v>24</v>
      </c>
      <c r="B3" s="21" t="s">
        <v>25</v>
      </c>
      <c r="C3" s="24" t="s">
        <v>23</v>
      </c>
      <c r="D3" s="24"/>
      <c r="E3" s="24"/>
    </row>
    <row r="4" spans="1:5" ht="30" x14ac:dyDescent="0.25">
      <c r="A4" s="20" t="s">
        <v>26</v>
      </c>
      <c r="B4" s="21" t="s">
        <v>27</v>
      </c>
      <c r="C4" s="24" t="s">
        <v>23</v>
      </c>
      <c r="D4" s="24"/>
      <c r="E4" s="24" t="s">
        <v>287</v>
      </c>
    </row>
    <row r="5" spans="1:5" ht="30" x14ac:dyDescent="0.25">
      <c r="A5" s="20" t="s">
        <v>28</v>
      </c>
      <c r="B5" s="21" t="s">
        <v>29</v>
      </c>
      <c r="C5" s="24" t="s">
        <v>23</v>
      </c>
      <c r="D5" s="24"/>
      <c r="E5" s="24" t="s">
        <v>287</v>
      </c>
    </row>
    <row r="6" spans="1:5" ht="45" x14ac:dyDescent="0.25">
      <c r="A6" s="20" t="s">
        <v>30</v>
      </c>
      <c r="B6" s="21" t="s">
        <v>31</v>
      </c>
      <c r="C6" s="24" t="s">
        <v>23</v>
      </c>
      <c r="D6" s="24"/>
      <c r="E6" s="24"/>
    </row>
    <row r="7" spans="1:5" ht="30" x14ac:dyDescent="0.25">
      <c r="A7" s="20" t="s">
        <v>32</v>
      </c>
      <c r="B7" s="21" t="s">
        <v>33</v>
      </c>
      <c r="C7" s="24" t="s">
        <v>23</v>
      </c>
      <c r="D7" s="24"/>
      <c r="E7" s="24"/>
    </row>
    <row r="8" spans="1:5" ht="45" x14ac:dyDescent="0.25">
      <c r="A8" s="20" t="s">
        <v>36</v>
      </c>
      <c r="B8" s="21" t="s">
        <v>37</v>
      </c>
      <c r="C8" s="24" t="s">
        <v>23</v>
      </c>
      <c r="D8" s="24"/>
      <c r="E8" s="24" t="s">
        <v>287</v>
      </c>
    </row>
    <row r="9" spans="1:5" ht="30" x14ac:dyDescent="0.25">
      <c r="A9" s="20" t="s">
        <v>38</v>
      </c>
      <c r="B9" s="21" t="s">
        <v>39</v>
      </c>
      <c r="C9" s="24" t="s">
        <v>23</v>
      </c>
      <c r="D9" s="24"/>
      <c r="E9" s="24" t="s">
        <v>287</v>
      </c>
    </row>
    <row r="10" spans="1:5" ht="30" x14ac:dyDescent="0.25">
      <c r="A10" s="20" t="s">
        <v>40</v>
      </c>
      <c r="B10" s="22" t="s">
        <v>41</v>
      </c>
      <c r="C10" s="24" t="s">
        <v>23</v>
      </c>
      <c r="D10" s="24"/>
      <c r="E10" s="24"/>
    </row>
    <row r="11" spans="1:5" ht="60.75" thickBot="1" x14ac:dyDescent="0.3">
      <c r="A11" s="20" t="s">
        <v>34</v>
      </c>
      <c r="B11" s="21" t="s">
        <v>35</v>
      </c>
      <c r="C11" s="24" t="s">
        <v>49</v>
      </c>
      <c r="D11" s="24" t="s">
        <v>292</v>
      </c>
      <c r="E11" s="24"/>
    </row>
    <row r="12" spans="1:5" ht="38.450000000000003" customHeight="1" thickBot="1" x14ac:dyDescent="0.35">
      <c r="A12" s="23" t="s">
        <v>286</v>
      </c>
      <c r="B12" s="27" t="str">
        <f>IF(Taula2[[#This Row],[Compleix]]="No","Alt","Baix")</f>
        <v>Baix</v>
      </c>
      <c r="C12" s="26" t="str">
        <f>IFERROR(INDEX(C2:C10,MATCH("No",C2:C10,0)),"Sí")</f>
        <v>Sí</v>
      </c>
    </row>
  </sheetData>
  <sheetProtection sheet="1" objects="1" scenarios="1"/>
  <conditionalFormatting sqref="B12">
    <cfRule type="containsText" dxfId="103" priority="1" operator="containsText" text="Alt">
      <formula>NOT(ISERROR(SEARCH("Alt",B12)))</formula>
    </cfRule>
    <cfRule type="containsText" dxfId="102" priority="2" operator="containsText" text="Baix">
      <formula>NOT(ISERROR(SEARCH("Baix",B12)))</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E2" sqref="E2"/>
    </sheetView>
  </sheetViews>
  <sheetFormatPr baseColWidth="10" defaultColWidth="11.42578125" defaultRowHeight="15" x14ac:dyDescent="0.25"/>
  <cols>
    <col min="1" max="1" width="16.28515625" style="2" customWidth="1"/>
    <col min="2" max="2" width="85.28515625" style="2" customWidth="1"/>
    <col min="3" max="3" width="13.28515625" style="1" bestFit="1" customWidth="1"/>
    <col min="4" max="4" width="23" style="1" bestFit="1" customWidth="1"/>
    <col min="5" max="16384" width="11.42578125" style="1"/>
  </cols>
  <sheetData>
    <row r="1" spans="1:5" ht="33.6" customHeight="1" thickBot="1" x14ac:dyDescent="0.3">
      <c r="A1" s="16" t="s">
        <v>42</v>
      </c>
      <c r="B1" s="18" t="s">
        <v>19</v>
      </c>
      <c r="C1" s="17" t="s">
        <v>285</v>
      </c>
      <c r="D1" s="17" t="s">
        <v>291</v>
      </c>
      <c r="E1" s="25" t="s">
        <v>306</v>
      </c>
    </row>
    <row r="2" spans="1:5" ht="30" x14ac:dyDescent="0.25">
      <c r="A2" s="2" t="s">
        <v>43</v>
      </c>
      <c r="B2" s="29" t="s">
        <v>44</v>
      </c>
      <c r="C2" s="24" t="s">
        <v>23</v>
      </c>
      <c r="D2" s="24"/>
      <c r="E2" s="24"/>
    </row>
    <row r="3" spans="1:5" ht="60" x14ac:dyDescent="0.25">
      <c r="A3" s="2" t="s">
        <v>45</v>
      </c>
      <c r="B3" s="7" t="s">
        <v>46</v>
      </c>
      <c r="C3" s="24" t="s">
        <v>23</v>
      </c>
      <c r="D3" s="24"/>
      <c r="E3" s="24"/>
    </row>
    <row r="4" spans="1:5" ht="45" x14ac:dyDescent="0.25">
      <c r="A4" s="2" t="s">
        <v>47</v>
      </c>
      <c r="B4" s="7" t="s">
        <v>48</v>
      </c>
      <c r="C4" s="24" t="s">
        <v>23</v>
      </c>
      <c r="D4" s="24"/>
      <c r="E4" s="24"/>
    </row>
    <row r="5" spans="1:5" ht="30" x14ac:dyDescent="0.25">
      <c r="A5" s="2" t="s">
        <v>50</v>
      </c>
      <c r="B5" s="7" t="s">
        <v>51</v>
      </c>
      <c r="C5" s="24" t="s">
        <v>23</v>
      </c>
      <c r="D5" s="24"/>
      <c r="E5" s="24"/>
    </row>
    <row r="6" spans="1:5" ht="30" x14ac:dyDescent="0.25">
      <c r="A6" s="2" t="s">
        <v>52</v>
      </c>
      <c r="B6" s="7" t="s">
        <v>53</v>
      </c>
      <c r="C6" s="24" t="s">
        <v>23</v>
      </c>
      <c r="D6" s="24"/>
      <c r="E6" s="24"/>
    </row>
    <row r="7" spans="1:5" ht="30" x14ac:dyDescent="0.25">
      <c r="A7" s="2" t="s">
        <v>54</v>
      </c>
      <c r="B7" s="8" t="s">
        <v>55</v>
      </c>
      <c r="C7" s="24" t="s">
        <v>23</v>
      </c>
      <c r="D7" s="24"/>
      <c r="E7" s="24"/>
    </row>
    <row r="8" spans="1:5" x14ac:dyDescent="0.25">
      <c r="A8" s="2" t="s">
        <v>56</v>
      </c>
      <c r="B8" s="7" t="s">
        <v>57</v>
      </c>
      <c r="C8" s="24" t="s">
        <v>23</v>
      </c>
      <c r="D8" s="24"/>
      <c r="E8" s="24"/>
    </row>
    <row r="9" spans="1:5" ht="30" x14ac:dyDescent="0.25">
      <c r="A9" s="2" t="s">
        <v>58</v>
      </c>
      <c r="B9" s="7" t="s">
        <v>59</v>
      </c>
      <c r="C9" s="24" t="s">
        <v>23</v>
      </c>
      <c r="D9" s="24"/>
      <c r="E9" s="24"/>
    </row>
    <row r="10" spans="1:5" ht="30" x14ac:dyDescent="0.25">
      <c r="A10" s="2" t="s">
        <v>60</v>
      </c>
      <c r="B10" s="7" t="s">
        <v>61</v>
      </c>
      <c r="C10" s="24" t="s">
        <v>23</v>
      </c>
      <c r="D10" s="24"/>
      <c r="E10" s="24"/>
    </row>
    <row r="11" spans="1:5" ht="30" x14ac:dyDescent="0.25">
      <c r="A11" s="2" t="s">
        <v>62</v>
      </c>
      <c r="B11" s="5" t="s">
        <v>63</v>
      </c>
      <c r="C11" s="24" t="s">
        <v>23</v>
      </c>
      <c r="D11" s="24"/>
      <c r="E11" s="24"/>
    </row>
    <row r="12" spans="1:5" ht="45" x14ac:dyDescent="0.25">
      <c r="A12" s="2" t="s">
        <v>64</v>
      </c>
      <c r="B12" s="5" t="s">
        <v>69</v>
      </c>
      <c r="C12" s="24" t="s">
        <v>23</v>
      </c>
      <c r="D12" s="24"/>
      <c r="E12" s="24"/>
    </row>
    <row r="13" spans="1:5" ht="30" x14ac:dyDescent="0.25">
      <c r="A13" s="2" t="s">
        <v>66</v>
      </c>
      <c r="B13" s="5" t="s">
        <v>65</v>
      </c>
      <c r="C13" s="24" t="s">
        <v>49</v>
      </c>
      <c r="D13" s="24" t="s">
        <v>292</v>
      </c>
      <c r="E13" s="24"/>
    </row>
    <row r="14" spans="1:5" ht="30.75" thickBot="1" x14ac:dyDescent="0.3">
      <c r="A14" s="2" t="s">
        <v>68</v>
      </c>
      <c r="B14" s="5" t="s">
        <v>67</v>
      </c>
      <c r="C14" s="24" t="s">
        <v>49</v>
      </c>
      <c r="D14" s="24" t="s">
        <v>292</v>
      </c>
      <c r="E14" s="24"/>
    </row>
    <row r="15" spans="1:5" ht="41.45" customHeight="1" thickBot="1" x14ac:dyDescent="0.35">
      <c r="A15" s="23" t="s">
        <v>286</v>
      </c>
      <c r="B15" s="27" t="str">
        <f>IF(Taula3[[#This Row],[Compleix]]="No","Alt","Baix")</f>
        <v>Baix</v>
      </c>
      <c r="C15" s="28" t="str">
        <f>IFERROR(INDEX(C$2:C12,MATCH("No",C$2:C12,0)),"Sí")</f>
        <v>Sí</v>
      </c>
      <c r="D15" s="28"/>
    </row>
  </sheetData>
  <sheetProtection sheet="1" objects="1" scenarios="1"/>
  <conditionalFormatting sqref="B15">
    <cfRule type="containsText" dxfId="94" priority="1" operator="containsText" text="Alt">
      <formula>NOT(ISERROR(SEARCH("Alt",B15)))</formula>
    </cfRule>
    <cfRule type="containsText" dxfId="93" priority="2" operator="containsText" text="Baix">
      <formula>NOT(ISERROR(SEARCH("Baix",B15)))</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E2" sqref="E2"/>
    </sheetView>
  </sheetViews>
  <sheetFormatPr baseColWidth="10" defaultColWidth="11.42578125" defaultRowHeight="15" x14ac:dyDescent="0.25"/>
  <cols>
    <col min="1" max="1" width="14.28515625" style="2" customWidth="1"/>
    <col min="2" max="2" width="81.42578125" style="2" customWidth="1"/>
    <col min="3" max="3" width="13.28515625" style="1" bestFit="1" customWidth="1"/>
    <col min="4" max="4" width="23" style="1" bestFit="1" customWidth="1"/>
    <col min="5" max="16384" width="11.42578125" style="1"/>
  </cols>
  <sheetData>
    <row r="1" spans="1:5" ht="33.6" customHeight="1" thickBot="1" x14ac:dyDescent="0.3">
      <c r="A1" s="16" t="s">
        <v>70</v>
      </c>
      <c r="B1" s="18" t="s">
        <v>19</v>
      </c>
      <c r="C1" s="17" t="s">
        <v>285</v>
      </c>
      <c r="D1" s="17" t="s">
        <v>291</v>
      </c>
      <c r="E1" s="25" t="s">
        <v>306</v>
      </c>
    </row>
    <row r="2" spans="1:5" ht="30" x14ac:dyDescent="0.25">
      <c r="A2" s="2" t="s">
        <v>71</v>
      </c>
      <c r="B2" s="7" t="s">
        <v>72</v>
      </c>
      <c r="C2" s="24" t="s">
        <v>23</v>
      </c>
      <c r="D2" s="24"/>
      <c r="E2" s="24"/>
    </row>
    <row r="3" spans="1:5" x14ac:dyDescent="0.25">
      <c r="A3" s="2" t="s">
        <v>73</v>
      </c>
      <c r="B3" s="7" t="s">
        <v>74</v>
      </c>
      <c r="C3" s="24" t="s">
        <v>23</v>
      </c>
      <c r="D3" s="24"/>
      <c r="E3" s="24"/>
    </row>
    <row r="4" spans="1:5" ht="30" x14ac:dyDescent="0.25">
      <c r="A4" s="2" t="s">
        <v>75</v>
      </c>
      <c r="B4" s="7" t="s">
        <v>76</v>
      </c>
      <c r="C4" s="24" t="s">
        <v>23</v>
      </c>
      <c r="D4" s="24"/>
      <c r="E4" s="24"/>
    </row>
    <row r="5" spans="1:5" ht="30" x14ac:dyDescent="0.25">
      <c r="A5" s="2" t="s">
        <v>77</v>
      </c>
      <c r="B5" s="7" t="s">
        <v>78</v>
      </c>
      <c r="C5" s="24" t="s">
        <v>23</v>
      </c>
      <c r="D5" s="24"/>
      <c r="E5" s="24"/>
    </row>
    <row r="6" spans="1:5" ht="45" x14ac:dyDescent="0.25">
      <c r="A6" s="2" t="s">
        <v>79</v>
      </c>
      <c r="B6" s="7" t="s">
        <v>82</v>
      </c>
      <c r="C6" s="24" t="s">
        <v>23</v>
      </c>
      <c r="D6" s="24"/>
      <c r="E6" s="24"/>
    </row>
    <row r="7" spans="1:5" ht="30" x14ac:dyDescent="0.25">
      <c r="A7" s="2" t="s">
        <v>81</v>
      </c>
      <c r="B7" s="7" t="s">
        <v>84</v>
      </c>
      <c r="C7" s="24" t="s">
        <v>23</v>
      </c>
      <c r="D7" s="24"/>
      <c r="E7" s="24"/>
    </row>
    <row r="8" spans="1:5" ht="30" x14ac:dyDescent="0.25">
      <c r="A8" s="2" t="s">
        <v>83</v>
      </c>
      <c r="B8" s="7" t="s">
        <v>86</v>
      </c>
      <c r="C8" s="24" t="s">
        <v>23</v>
      </c>
      <c r="D8" s="24"/>
      <c r="E8" s="24"/>
    </row>
    <row r="9" spans="1:5" ht="30" x14ac:dyDescent="0.25">
      <c r="A9" s="2" t="s">
        <v>85</v>
      </c>
      <c r="B9" s="5" t="s">
        <v>90</v>
      </c>
      <c r="C9" s="24" t="s">
        <v>23</v>
      </c>
      <c r="D9" s="24"/>
      <c r="E9" s="24"/>
    </row>
    <row r="10" spans="1:5" ht="30" x14ac:dyDescent="0.25">
      <c r="A10" s="2" t="s">
        <v>87</v>
      </c>
      <c r="B10" s="5" t="s">
        <v>92</v>
      </c>
      <c r="C10" s="24" t="s">
        <v>23</v>
      </c>
      <c r="D10" s="24"/>
      <c r="E10" s="24"/>
    </row>
    <row r="11" spans="1:5" ht="30" x14ac:dyDescent="0.25">
      <c r="A11" s="2" t="s">
        <v>89</v>
      </c>
      <c r="B11" s="5" t="s">
        <v>94</v>
      </c>
      <c r="C11" s="24" t="s">
        <v>23</v>
      </c>
      <c r="D11" s="24"/>
      <c r="E11" s="24"/>
    </row>
    <row r="12" spans="1:5" ht="30" x14ac:dyDescent="0.25">
      <c r="A12" s="2" t="s">
        <v>91</v>
      </c>
      <c r="B12" s="7" t="s">
        <v>80</v>
      </c>
      <c r="C12" s="24" t="s">
        <v>49</v>
      </c>
      <c r="D12" s="24" t="s">
        <v>292</v>
      </c>
      <c r="E12" s="24"/>
    </row>
    <row r="13" spans="1:5" ht="45.75" thickBot="1" x14ac:dyDescent="0.3">
      <c r="A13" s="2" t="s">
        <v>93</v>
      </c>
      <c r="B13" s="7" t="s">
        <v>88</v>
      </c>
      <c r="C13" s="24" t="s">
        <v>49</v>
      </c>
      <c r="D13" s="24" t="s">
        <v>292</v>
      </c>
      <c r="E13" s="24"/>
    </row>
    <row r="14" spans="1:5" ht="29.45" thickBot="1" x14ac:dyDescent="0.35">
      <c r="A14" s="23" t="s">
        <v>286</v>
      </c>
      <c r="B14" s="27" t="str">
        <f>IF(Taula5[[#This Row],[Compleix]]="No","Alt","Baix")</f>
        <v>Baix</v>
      </c>
      <c r="C14" s="6" t="str">
        <f>IFERROR(INDEX(C$2:C11,MATCH("No",C$2:C11,0)),"Sí")</f>
        <v>Sí</v>
      </c>
      <c r="D14" s="6"/>
    </row>
  </sheetData>
  <sheetProtection sheet="1" objects="1" scenarios="1"/>
  <conditionalFormatting sqref="B14">
    <cfRule type="containsText" dxfId="85" priority="1" operator="containsText" text="Alt">
      <formula>NOT(ISERROR(SEARCH("Alt",B14)))</formula>
    </cfRule>
    <cfRule type="containsText" dxfId="84" priority="2" operator="containsText" text="Baix">
      <formula>NOT(ISERROR(SEARCH("Baix",B14)))</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E2" sqref="E2"/>
    </sheetView>
  </sheetViews>
  <sheetFormatPr baseColWidth="10" defaultColWidth="11.42578125" defaultRowHeight="15" x14ac:dyDescent="0.25"/>
  <cols>
    <col min="1" max="1" width="20.42578125" style="2" customWidth="1"/>
    <col min="2" max="2" width="77.28515625" style="2" customWidth="1"/>
    <col min="3" max="3" width="13.28515625" style="1" bestFit="1" customWidth="1"/>
    <col min="4" max="4" width="23" style="1" bestFit="1" customWidth="1"/>
    <col min="5" max="16384" width="11.42578125" style="1"/>
  </cols>
  <sheetData>
    <row r="1" spans="1:5" ht="33.6" customHeight="1" thickBot="1" x14ac:dyDescent="0.3">
      <c r="A1" s="16" t="s">
        <v>95</v>
      </c>
      <c r="B1" s="18" t="s">
        <v>19</v>
      </c>
      <c r="C1" s="17" t="s">
        <v>285</v>
      </c>
      <c r="D1" s="17" t="s">
        <v>291</v>
      </c>
      <c r="E1" s="25" t="s">
        <v>306</v>
      </c>
    </row>
    <row r="2" spans="1:5" ht="30" x14ac:dyDescent="0.25">
      <c r="A2" s="2" t="s">
        <v>96</v>
      </c>
      <c r="B2" s="7" t="s">
        <v>97</v>
      </c>
      <c r="C2" s="24" t="s">
        <v>23</v>
      </c>
      <c r="D2" s="24"/>
      <c r="E2" s="24"/>
    </row>
    <row r="3" spans="1:5" ht="45" x14ac:dyDescent="0.25">
      <c r="A3" s="2" t="s">
        <v>98</v>
      </c>
      <c r="B3" s="7" t="s">
        <v>99</v>
      </c>
      <c r="C3" s="24" t="s">
        <v>23</v>
      </c>
      <c r="D3" s="24"/>
      <c r="E3" s="24"/>
    </row>
    <row r="4" spans="1:5" ht="60" x14ac:dyDescent="0.25">
      <c r="A4" s="2" t="s">
        <v>100</v>
      </c>
      <c r="B4" s="7" t="s">
        <v>101</v>
      </c>
      <c r="C4" s="24" t="s">
        <v>23</v>
      </c>
      <c r="D4" s="24"/>
      <c r="E4" s="24"/>
    </row>
    <row r="5" spans="1:5" x14ac:dyDescent="0.25">
      <c r="A5" s="2" t="s">
        <v>102</v>
      </c>
      <c r="B5" s="7" t="s">
        <v>103</v>
      </c>
      <c r="C5" s="24" t="s">
        <v>23</v>
      </c>
      <c r="D5" s="24"/>
      <c r="E5" s="24"/>
    </row>
    <row r="6" spans="1:5" ht="30" x14ac:dyDescent="0.25">
      <c r="A6" s="2" t="s">
        <v>104</v>
      </c>
      <c r="B6" s="7" t="s">
        <v>105</v>
      </c>
      <c r="C6" s="24" t="s">
        <v>23</v>
      </c>
      <c r="D6" s="24"/>
      <c r="E6" s="24"/>
    </row>
    <row r="7" spans="1:5" ht="30" x14ac:dyDescent="0.25">
      <c r="A7" s="2" t="s">
        <v>106</v>
      </c>
      <c r="B7" s="7" t="s">
        <v>111</v>
      </c>
      <c r="C7" s="24" t="s">
        <v>23</v>
      </c>
      <c r="D7" s="24"/>
      <c r="E7" s="24"/>
    </row>
    <row r="8" spans="1:5" x14ac:dyDescent="0.25">
      <c r="A8" s="2" t="s">
        <v>108</v>
      </c>
      <c r="B8" s="7" t="s">
        <v>107</v>
      </c>
      <c r="C8" s="24" t="s">
        <v>49</v>
      </c>
      <c r="D8" s="24" t="s">
        <v>292</v>
      </c>
      <c r="E8" s="24"/>
    </row>
    <row r="9" spans="1:5" ht="15.75" thickBot="1" x14ac:dyDescent="0.3">
      <c r="A9" s="2" t="s">
        <v>110</v>
      </c>
      <c r="B9" s="7" t="s">
        <v>109</v>
      </c>
      <c r="C9" s="24" t="s">
        <v>49</v>
      </c>
      <c r="D9" s="24" t="s">
        <v>292</v>
      </c>
      <c r="E9" s="24"/>
    </row>
    <row r="10" spans="1:5" ht="51" customHeight="1" thickBot="1" x14ac:dyDescent="0.35">
      <c r="A10" s="23" t="s">
        <v>286</v>
      </c>
      <c r="B10" s="27" t="str">
        <f>IF(Taula6[[#This Row],[Compleix]]="No","Alt","Baix")</f>
        <v>Baix</v>
      </c>
      <c r="C10" s="6" t="str">
        <f>IFERROR(INDEX(C$2:C7,MATCH("No",C$2:C7,0)),"Sí")</f>
        <v>Sí</v>
      </c>
      <c r="D10" s="6"/>
    </row>
  </sheetData>
  <sheetProtection sheet="1" objects="1" scenarios="1"/>
  <conditionalFormatting sqref="B10">
    <cfRule type="containsText" dxfId="76" priority="1" operator="containsText" text="Alt">
      <formula>NOT(ISERROR(SEARCH("Alt",B10)))</formula>
    </cfRule>
    <cfRule type="containsText" dxfId="75" priority="2" operator="containsText" text="Baix">
      <formula>NOT(ISERROR(SEARCH("Baix",B10)))</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2" sqref="E2"/>
    </sheetView>
  </sheetViews>
  <sheetFormatPr baseColWidth="10" defaultColWidth="11.42578125" defaultRowHeight="15" x14ac:dyDescent="0.25"/>
  <cols>
    <col min="1" max="1" width="26.5703125" style="2" customWidth="1"/>
    <col min="2" max="2" width="59" style="2" customWidth="1"/>
    <col min="3" max="3" width="13.28515625" style="1" bestFit="1" customWidth="1"/>
    <col min="4" max="4" width="23" style="1" bestFit="1" customWidth="1"/>
    <col min="5" max="16384" width="11.42578125" style="1"/>
  </cols>
  <sheetData>
    <row r="1" spans="1:5" ht="33.6" customHeight="1" thickBot="1" x14ac:dyDescent="0.3">
      <c r="A1" s="16" t="s">
        <v>112</v>
      </c>
      <c r="B1" s="18" t="s">
        <v>19</v>
      </c>
      <c r="C1" s="17" t="s">
        <v>285</v>
      </c>
      <c r="D1" s="17" t="s">
        <v>291</v>
      </c>
      <c r="E1" s="25" t="s">
        <v>306</v>
      </c>
    </row>
    <row r="2" spans="1:5" ht="60" x14ac:dyDescent="0.25">
      <c r="A2" s="2" t="s">
        <v>113</v>
      </c>
      <c r="B2" s="7" t="s">
        <v>114</v>
      </c>
      <c r="C2" s="24" t="s">
        <v>23</v>
      </c>
      <c r="D2" s="24"/>
      <c r="E2" s="24"/>
    </row>
    <row r="3" spans="1:5" ht="30" x14ac:dyDescent="0.25">
      <c r="A3" s="2" t="s">
        <v>115</v>
      </c>
      <c r="B3" s="7" t="s">
        <v>116</v>
      </c>
      <c r="C3" s="24" t="s">
        <v>23</v>
      </c>
      <c r="D3" s="24"/>
      <c r="E3" s="24"/>
    </row>
    <row r="4" spans="1:5" ht="30" x14ac:dyDescent="0.25">
      <c r="A4" s="2" t="s">
        <v>117</v>
      </c>
      <c r="B4" s="7" t="s">
        <v>118</v>
      </c>
      <c r="C4" s="24" t="s">
        <v>23</v>
      </c>
      <c r="D4" s="24"/>
      <c r="E4" s="24"/>
    </row>
    <row r="5" spans="1:5" ht="30" x14ac:dyDescent="0.25">
      <c r="A5" s="2" t="s">
        <v>119</v>
      </c>
      <c r="B5" s="7" t="s">
        <v>120</v>
      </c>
      <c r="C5" s="24" t="s">
        <v>23</v>
      </c>
      <c r="D5" s="24"/>
      <c r="E5" s="24"/>
    </row>
    <row r="6" spans="1:5" ht="30" x14ac:dyDescent="0.25">
      <c r="A6" s="2" t="s">
        <v>121</v>
      </c>
      <c r="B6" s="7" t="s">
        <v>122</v>
      </c>
      <c r="C6" s="24" t="s">
        <v>23</v>
      </c>
      <c r="D6" s="24"/>
      <c r="E6" s="24"/>
    </row>
    <row r="7" spans="1:5" ht="30.75" thickBot="1" x14ac:dyDescent="0.3">
      <c r="A7" s="2" t="s">
        <v>123</v>
      </c>
      <c r="B7" s="7" t="s">
        <v>124</v>
      </c>
      <c r="C7" s="24" t="s">
        <v>49</v>
      </c>
      <c r="D7" s="24" t="s">
        <v>292</v>
      </c>
      <c r="E7" s="24"/>
    </row>
    <row r="8" spans="1:5" ht="47.45" customHeight="1" thickBot="1" x14ac:dyDescent="0.35">
      <c r="A8" s="23" t="s">
        <v>286</v>
      </c>
      <c r="B8" s="27" t="str">
        <f>IF(Taula7[[#This Row],[Compleix]]="No","Alt","Baix")</f>
        <v>Baix</v>
      </c>
      <c r="C8" s="6" t="str">
        <f>IFERROR(INDEX(C$2:C6,MATCH("No",C$2:C6,0)),"Sí")</f>
        <v>Sí</v>
      </c>
      <c r="D8" s="6"/>
    </row>
  </sheetData>
  <sheetProtection sheet="1" objects="1" scenarios="1"/>
  <conditionalFormatting sqref="B8">
    <cfRule type="containsText" dxfId="67" priority="1" operator="containsText" text="Alt">
      <formula>NOT(ISERROR(SEARCH("Alt",B8)))</formula>
    </cfRule>
    <cfRule type="containsText" dxfId="66" priority="2" operator="containsText" text="Baix">
      <formula>NOT(ISERROR(SEARCH("Baix",B8)))</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B13" sqref="B13"/>
    </sheetView>
  </sheetViews>
  <sheetFormatPr baseColWidth="10" defaultColWidth="11.42578125" defaultRowHeight="15" x14ac:dyDescent="0.25"/>
  <cols>
    <col min="1" max="1" width="24.85546875" style="2" customWidth="1"/>
    <col min="2" max="2" width="73" style="2" customWidth="1"/>
    <col min="3" max="3" width="13.28515625" style="1" bestFit="1" customWidth="1"/>
    <col min="4" max="4" width="23" style="1" bestFit="1" customWidth="1"/>
    <col min="5" max="16384" width="11.42578125" style="1"/>
  </cols>
  <sheetData>
    <row r="1" spans="1:5" ht="33.6" customHeight="1" thickBot="1" x14ac:dyDescent="0.3">
      <c r="A1" s="16" t="s">
        <v>125</v>
      </c>
      <c r="B1" s="18" t="s">
        <v>19</v>
      </c>
      <c r="C1" s="17" t="s">
        <v>285</v>
      </c>
      <c r="D1" s="17" t="s">
        <v>291</v>
      </c>
      <c r="E1" s="25" t="s">
        <v>306</v>
      </c>
    </row>
    <row r="2" spans="1:5" ht="30" x14ac:dyDescent="0.25">
      <c r="A2" s="2" t="s">
        <v>126</v>
      </c>
      <c r="B2" s="7" t="s">
        <v>127</v>
      </c>
      <c r="C2" s="24" t="s">
        <v>23</v>
      </c>
      <c r="D2" s="24"/>
      <c r="E2" s="24" t="s">
        <v>287</v>
      </c>
    </row>
    <row r="3" spans="1:5" ht="30" x14ac:dyDescent="0.25">
      <c r="A3" s="2" t="s">
        <v>128</v>
      </c>
      <c r="B3" s="7" t="s">
        <v>129</v>
      </c>
      <c r="C3" s="24" t="s">
        <v>23</v>
      </c>
      <c r="D3" s="24"/>
      <c r="E3" s="24"/>
    </row>
    <row r="4" spans="1:5" ht="30" x14ac:dyDescent="0.25">
      <c r="A4" s="2" t="s">
        <v>130</v>
      </c>
      <c r="B4" s="7" t="s">
        <v>132</v>
      </c>
      <c r="C4" s="24" t="s">
        <v>23</v>
      </c>
      <c r="D4" s="24"/>
      <c r="E4" s="24"/>
    </row>
    <row r="5" spans="1:5" ht="30" x14ac:dyDescent="0.25">
      <c r="A5" s="2" t="s">
        <v>131</v>
      </c>
      <c r="B5" s="7" t="s">
        <v>134</v>
      </c>
      <c r="C5" s="24" t="s">
        <v>23</v>
      </c>
      <c r="D5" s="24"/>
      <c r="E5" s="24"/>
    </row>
    <row r="6" spans="1:5" ht="14.45" x14ac:dyDescent="0.3">
      <c r="A6" s="2" t="s">
        <v>133</v>
      </c>
      <c r="B6" s="1"/>
      <c r="C6" s="24"/>
      <c r="D6" s="24"/>
      <c r="E6" s="24"/>
    </row>
    <row r="7" spans="1:5" ht="30" x14ac:dyDescent="0.25">
      <c r="A7" s="2" t="s">
        <v>135</v>
      </c>
      <c r="B7" s="7" t="s">
        <v>138</v>
      </c>
      <c r="C7" s="24" t="s">
        <v>23</v>
      </c>
      <c r="D7" s="24"/>
      <c r="E7" s="24" t="s">
        <v>287</v>
      </c>
    </row>
    <row r="8" spans="1:5" ht="30" x14ac:dyDescent="0.25">
      <c r="A8" s="2" t="s">
        <v>137</v>
      </c>
      <c r="B8" s="7" t="s">
        <v>141</v>
      </c>
      <c r="C8" s="24" t="s">
        <v>23</v>
      </c>
      <c r="D8" s="24"/>
      <c r="E8" s="24" t="s">
        <v>287</v>
      </c>
    </row>
    <row r="9" spans="1:5" ht="30" x14ac:dyDescent="0.25">
      <c r="A9" s="2" t="s">
        <v>139</v>
      </c>
      <c r="B9" s="5" t="s">
        <v>143</v>
      </c>
      <c r="C9" s="24" t="s">
        <v>23</v>
      </c>
      <c r="D9" s="24"/>
      <c r="E9" s="24" t="s">
        <v>287</v>
      </c>
    </row>
    <row r="10" spans="1:5" ht="30" x14ac:dyDescent="0.25">
      <c r="A10" s="2" t="s">
        <v>140</v>
      </c>
      <c r="B10" s="5" t="s">
        <v>145</v>
      </c>
      <c r="C10" s="24" t="s">
        <v>23</v>
      </c>
      <c r="D10" s="24"/>
      <c r="E10" s="24" t="s">
        <v>287</v>
      </c>
    </row>
    <row r="11" spans="1:5" ht="30" x14ac:dyDescent="0.25">
      <c r="A11" s="2" t="s">
        <v>142</v>
      </c>
      <c r="B11" s="5" t="s">
        <v>288</v>
      </c>
      <c r="C11" s="24" t="s">
        <v>23</v>
      </c>
      <c r="D11" s="24" t="s">
        <v>292</v>
      </c>
      <c r="E11" s="24"/>
    </row>
    <row r="12" spans="1:5" ht="60.75" thickBot="1" x14ac:dyDescent="0.3">
      <c r="A12" s="2" t="s">
        <v>144</v>
      </c>
      <c r="B12" s="7" t="s">
        <v>136</v>
      </c>
      <c r="C12" s="24" t="s">
        <v>23</v>
      </c>
      <c r="D12" s="24" t="s">
        <v>292</v>
      </c>
      <c r="E12" s="24"/>
    </row>
    <row r="13" spans="1:5" ht="51.6" customHeight="1" thickBot="1" x14ac:dyDescent="0.35">
      <c r="A13" s="23" t="s">
        <v>286</v>
      </c>
      <c r="B13" s="27" t="str">
        <f>IF(Taula8[[#This Row],[Compleix]]="No","Alt","Baix")</f>
        <v>Baix</v>
      </c>
      <c r="C13" s="6" t="str">
        <f>IFERROR(INDEX(C$2:C10,MATCH("No",C$2:C10,0)),"Sí")</f>
        <v>Sí</v>
      </c>
      <c r="D13" s="6"/>
    </row>
  </sheetData>
  <sheetProtection sheet="1" objects="1" scenarios="1"/>
  <conditionalFormatting sqref="B13">
    <cfRule type="containsText" dxfId="58" priority="1" operator="containsText" text="Alt">
      <formula>NOT(ISERROR(SEARCH("Alt",B13)))</formula>
    </cfRule>
    <cfRule type="containsText" dxfId="57" priority="2" operator="containsText" text="Baix">
      <formula>NOT(ISERROR(SEARCH("Baix",B13)))</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C7:C12 C2:C5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E2" sqref="E2"/>
    </sheetView>
  </sheetViews>
  <sheetFormatPr baseColWidth="10" defaultColWidth="11.42578125" defaultRowHeight="15" x14ac:dyDescent="0.25"/>
  <cols>
    <col min="1" max="1" width="31" style="2" customWidth="1"/>
    <col min="2" max="2" width="66.140625" style="2" customWidth="1"/>
    <col min="3" max="3" width="13.28515625" style="1" bestFit="1" customWidth="1"/>
    <col min="4" max="4" width="23" style="1" bestFit="1" customWidth="1"/>
    <col min="5" max="16384" width="11.42578125" style="1"/>
  </cols>
  <sheetData>
    <row r="1" spans="1:6" ht="33.6" customHeight="1" thickBot="1" x14ac:dyDescent="0.3">
      <c r="A1" s="16" t="s">
        <v>146</v>
      </c>
      <c r="B1" s="18" t="s">
        <v>19</v>
      </c>
      <c r="C1" s="17" t="s">
        <v>285</v>
      </c>
      <c r="D1" s="25" t="s">
        <v>291</v>
      </c>
      <c r="E1" s="25" t="s">
        <v>306</v>
      </c>
    </row>
    <row r="2" spans="1:6" ht="30" x14ac:dyDescent="0.25">
      <c r="A2" s="2" t="s">
        <v>147</v>
      </c>
      <c r="B2" s="7" t="s">
        <v>148</v>
      </c>
      <c r="C2" s="24" t="s">
        <v>23</v>
      </c>
      <c r="D2" s="24"/>
      <c r="E2" s="24"/>
    </row>
    <row r="3" spans="1:6" ht="45" x14ac:dyDescent="0.25">
      <c r="A3" s="2" t="s">
        <v>149</v>
      </c>
      <c r="B3" s="7" t="s">
        <v>150</v>
      </c>
      <c r="C3" s="24" t="s">
        <v>23</v>
      </c>
      <c r="D3" s="24"/>
      <c r="E3" s="24"/>
      <c r="F3" s="1" t="s">
        <v>289</v>
      </c>
    </row>
    <row r="4" spans="1:6" ht="30" x14ac:dyDescent="0.25">
      <c r="A4" s="2" t="s">
        <v>151</v>
      </c>
      <c r="B4" s="7" t="s">
        <v>154</v>
      </c>
      <c r="C4" s="24" t="s">
        <v>23</v>
      </c>
      <c r="D4" s="24"/>
      <c r="E4" s="24"/>
    </row>
    <row r="5" spans="1:6" ht="45" x14ac:dyDescent="0.25">
      <c r="A5" s="2" t="s">
        <v>153</v>
      </c>
      <c r="B5" s="7" t="s">
        <v>156</v>
      </c>
      <c r="C5" s="24" t="s">
        <v>23</v>
      </c>
      <c r="D5" s="24"/>
      <c r="E5" s="24"/>
    </row>
    <row r="6" spans="1:6" ht="30" x14ac:dyDescent="0.25">
      <c r="A6" s="2" t="s">
        <v>155</v>
      </c>
      <c r="B6" s="7" t="s">
        <v>158</v>
      </c>
      <c r="C6" s="24" t="s">
        <v>23</v>
      </c>
      <c r="D6" s="24"/>
      <c r="E6" s="24"/>
    </row>
    <row r="7" spans="1:6" ht="45" x14ac:dyDescent="0.25">
      <c r="A7" s="2" t="s">
        <v>157</v>
      </c>
      <c r="B7" s="7" t="s">
        <v>160</v>
      </c>
      <c r="C7" s="24" t="s">
        <v>23</v>
      </c>
      <c r="D7" s="24"/>
      <c r="E7" s="24"/>
    </row>
    <row r="8" spans="1:6" ht="45" x14ac:dyDescent="0.25">
      <c r="A8" s="2" t="s">
        <v>159</v>
      </c>
      <c r="B8" s="7" t="s">
        <v>162</v>
      </c>
      <c r="C8" s="24" t="s">
        <v>23</v>
      </c>
      <c r="D8" s="24"/>
      <c r="E8" s="24"/>
    </row>
    <row r="9" spans="1:6" ht="45" x14ac:dyDescent="0.25">
      <c r="A9" s="2" t="s">
        <v>161</v>
      </c>
      <c r="B9" s="7" t="s">
        <v>164</v>
      </c>
      <c r="C9" s="24" t="s">
        <v>23</v>
      </c>
      <c r="D9" s="24"/>
      <c r="E9" s="24"/>
    </row>
    <row r="10" spans="1:6" ht="30" x14ac:dyDescent="0.25">
      <c r="A10" s="2" t="s">
        <v>163</v>
      </c>
      <c r="B10" s="5" t="s">
        <v>168</v>
      </c>
      <c r="C10" s="24" t="s">
        <v>23</v>
      </c>
      <c r="D10" s="24"/>
      <c r="E10" s="24"/>
    </row>
    <row r="11" spans="1:6" ht="45" x14ac:dyDescent="0.25">
      <c r="A11" s="2" t="s">
        <v>165</v>
      </c>
      <c r="B11" s="5" t="s">
        <v>172</v>
      </c>
      <c r="C11" s="24" t="s">
        <v>23</v>
      </c>
      <c r="D11" s="24"/>
      <c r="E11" s="24"/>
    </row>
    <row r="12" spans="1:6" ht="30" x14ac:dyDescent="0.25">
      <c r="A12" s="2" t="s">
        <v>167</v>
      </c>
      <c r="B12" s="5" t="s">
        <v>174</v>
      </c>
      <c r="C12" s="24" t="s">
        <v>23</v>
      </c>
      <c r="D12" s="24"/>
      <c r="E12" s="24"/>
    </row>
    <row r="13" spans="1:6" ht="30" x14ac:dyDescent="0.25">
      <c r="A13" s="2" t="s">
        <v>169</v>
      </c>
      <c r="B13" s="5" t="s">
        <v>176</v>
      </c>
      <c r="C13" s="24" t="s">
        <v>23</v>
      </c>
      <c r="D13" s="24"/>
      <c r="E13" s="24"/>
    </row>
    <row r="14" spans="1:6" ht="45" x14ac:dyDescent="0.25">
      <c r="A14" s="2" t="s">
        <v>171</v>
      </c>
      <c r="B14" s="5" t="s">
        <v>178</v>
      </c>
      <c r="C14" s="24" t="s">
        <v>23</v>
      </c>
      <c r="D14" s="24"/>
      <c r="E14" s="24"/>
    </row>
    <row r="15" spans="1:6" ht="45" x14ac:dyDescent="0.25">
      <c r="A15" s="2" t="s">
        <v>173</v>
      </c>
      <c r="B15" s="5" t="s">
        <v>180</v>
      </c>
      <c r="C15" s="24" t="s">
        <v>23</v>
      </c>
      <c r="D15" s="24"/>
      <c r="E15" s="24"/>
    </row>
    <row r="16" spans="1:6" ht="45" x14ac:dyDescent="0.25">
      <c r="A16" s="2" t="s">
        <v>175</v>
      </c>
      <c r="B16" s="5" t="s">
        <v>182</v>
      </c>
      <c r="C16" s="24" t="s">
        <v>23</v>
      </c>
      <c r="D16" s="24"/>
      <c r="E16" s="24"/>
    </row>
    <row r="17" spans="1:5" ht="30" x14ac:dyDescent="0.25">
      <c r="A17" s="2" t="s">
        <v>177</v>
      </c>
      <c r="B17" s="7" t="s">
        <v>152</v>
      </c>
      <c r="C17" s="24" t="s">
        <v>23</v>
      </c>
      <c r="D17" s="24" t="s">
        <v>292</v>
      </c>
      <c r="E17" s="24"/>
    </row>
    <row r="18" spans="1:5" ht="30" x14ac:dyDescent="0.25">
      <c r="A18" s="2" t="s">
        <v>179</v>
      </c>
      <c r="B18" s="5" t="s">
        <v>166</v>
      </c>
      <c r="C18" s="24" t="s">
        <v>23</v>
      </c>
      <c r="D18" s="24" t="s">
        <v>292</v>
      </c>
      <c r="E18" s="24"/>
    </row>
    <row r="19" spans="1:5" ht="45" x14ac:dyDescent="0.25">
      <c r="A19" s="2" t="s">
        <v>181</v>
      </c>
      <c r="B19" s="5" t="s">
        <v>170</v>
      </c>
      <c r="C19" s="24" t="s">
        <v>23</v>
      </c>
      <c r="D19" s="24" t="s">
        <v>292</v>
      </c>
      <c r="E19" s="24"/>
    </row>
    <row r="20" spans="1:5" ht="60.75" thickBot="1" x14ac:dyDescent="0.3">
      <c r="A20" s="2" t="s">
        <v>183</v>
      </c>
      <c r="B20" s="5" t="s">
        <v>184</v>
      </c>
      <c r="C20" s="24" t="s">
        <v>23</v>
      </c>
      <c r="D20" s="24" t="s">
        <v>292</v>
      </c>
      <c r="E20" s="24"/>
    </row>
    <row r="21" spans="1:5" ht="50.45" customHeight="1" thickBot="1" x14ac:dyDescent="0.3">
      <c r="A21" s="23" t="s">
        <v>286</v>
      </c>
      <c r="B21" s="27" t="str">
        <f>IF(Taula9[[#This Row],[Compleix]]="No","Alt","Baix")</f>
        <v>Baix</v>
      </c>
      <c r="C21" s="6" t="str">
        <f>IFERROR(INDEX(C$2:C16,MATCH("No",C$2:C16,0)),"Sí")</f>
        <v>Sí</v>
      </c>
    </row>
  </sheetData>
  <sheetProtection sheet="1" objects="1" scenarios="1"/>
  <conditionalFormatting sqref="B21">
    <cfRule type="containsText" dxfId="50" priority="1" operator="containsText" text="Alt">
      <formula>NOT(ISERROR(SEARCH("Alt",B21)))</formula>
    </cfRule>
    <cfRule type="containsText" dxfId="49" priority="2" operator="containsText" text="Baix">
      <formula>NOT(ISERROR(SEARCH("Baix",B21)))</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Dades!$A$2:$A$3</xm:f>
          </x14:formula1>
          <xm:sqref>C2:C20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Indicacions d'ús</vt:lpstr>
      <vt:lpstr>Resum executiu</vt:lpstr>
      <vt:lpstr>1-Propòsit</vt:lpstr>
      <vt:lpstr>2-Arquitectura</vt:lpstr>
      <vt:lpstr>3-Codi font</vt:lpstr>
      <vt:lpstr>4-Software de tercers</vt:lpstr>
      <vt:lpstr>5-Criptografia</vt:lpstr>
      <vt:lpstr>6-Autenticació</vt:lpstr>
      <vt:lpstr>7-Emmagatzematge</vt:lpstr>
      <vt:lpstr>8-Recursos de pagament</vt:lpstr>
      <vt:lpstr>9-Comunicacions de Xarxa</vt:lpstr>
      <vt:lpstr>10-Interaccions</vt:lpstr>
      <vt:lpstr>11-Resiliència</vt:lpstr>
      <vt:lpstr>Dades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Oriol Castaño Cid</dc:creator>
  <cp:lastModifiedBy>Administrador</cp:lastModifiedBy>
  <cp:revision/>
  <dcterms:created xsi:type="dcterms:W3CDTF">2018-08-16T10:39:38Z</dcterms:created>
  <dcterms:modified xsi:type="dcterms:W3CDTF">2020-10-29T09:50:11Z</dcterms:modified>
</cp:coreProperties>
</file>